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checkCompatibility="1" defaultThemeVersion="124226"/>
  <bookViews>
    <workbookView xWindow="10305" yWindow="-15" windowWidth="10200" windowHeight="8085"/>
  </bookViews>
  <sheets>
    <sheet name="入力" sheetId="134" r:id="rId1"/>
  </sheets>
  <definedNames>
    <definedName name="_xlnm.Print_Area" localSheetId="0">入力!$A$1:$AS$256</definedName>
  </definedNames>
  <calcPr calcId="145621"/>
</workbook>
</file>

<file path=xl/calcChain.xml><?xml version="1.0" encoding="utf-8"?>
<calcChain xmlns="http://schemas.openxmlformats.org/spreadsheetml/2006/main">
  <c r="P6" i="134" l="1"/>
  <c r="P5" i="134"/>
  <c r="D6" i="134"/>
  <c r="C6" i="134"/>
  <c r="D5" i="134"/>
  <c r="C5" i="134"/>
  <c r="AG55" i="134" l="1"/>
  <c r="D17" i="134" s="1"/>
  <c r="AG54" i="134"/>
  <c r="D16" i="134" s="1"/>
  <c r="AA135" i="134"/>
  <c r="U17" i="134" s="1"/>
  <c r="AA134" i="134"/>
  <c r="U16" i="134" s="1"/>
  <c r="V135" i="134"/>
  <c r="P17" i="134" s="1"/>
  <c r="V134" i="134"/>
  <c r="P16" i="134" s="1"/>
  <c r="P135" i="134"/>
  <c r="U6" i="134" s="1"/>
  <c r="P134" i="134"/>
  <c r="U5" i="134" s="1"/>
  <c r="AE204" i="134"/>
  <c r="AO39" i="134" s="1"/>
  <c r="AE203" i="134"/>
  <c r="AO38" i="134" s="1"/>
  <c r="Z204" i="134"/>
  <c r="AJ39" i="134" s="1"/>
  <c r="Z203" i="134"/>
  <c r="AJ38" i="134" s="1"/>
  <c r="T204" i="134"/>
  <c r="AO28" i="134" s="1"/>
  <c r="T203" i="134"/>
  <c r="AO27" i="134" s="1"/>
  <c r="O204" i="134"/>
  <c r="AJ28" i="134" s="1"/>
  <c r="O203" i="134"/>
  <c r="AJ27" i="134" s="1"/>
  <c r="E55" i="134"/>
  <c r="AB55" i="134" s="1"/>
  <c r="C17" i="134" s="1"/>
  <c r="E54" i="134"/>
  <c r="AB54" i="134" s="1"/>
  <c r="C16" i="134" s="1"/>
  <c r="E51" i="134"/>
  <c r="E50" i="134"/>
  <c r="E53" i="134"/>
  <c r="E52" i="134"/>
  <c r="AE101" i="134"/>
  <c r="D39" i="134" s="1"/>
  <c r="AE100" i="134"/>
  <c r="D38" i="134" s="1"/>
  <c r="Z101" i="134"/>
  <c r="C39" i="134" s="1"/>
  <c r="Z100" i="134"/>
  <c r="C38" i="134" s="1"/>
  <c r="E49" i="134"/>
  <c r="E48" i="134"/>
  <c r="AE172" i="134"/>
  <c r="AE39" i="134" s="1"/>
  <c r="AE171" i="134"/>
  <c r="AE38" i="134" s="1"/>
  <c r="Z171" i="134"/>
  <c r="Z38" i="134" s="1"/>
  <c r="Z172" i="134"/>
  <c r="Z39" i="134" s="1"/>
  <c r="T172" i="134"/>
  <c r="AE28" i="134" s="1"/>
  <c r="T171" i="134"/>
  <c r="AE27" i="134" s="1"/>
  <c r="O172" i="134"/>
  <c r="Z28" i="134" s="1"/>
  <c r="O171" i="134"/>
  <c r="Z27" i="134" s="1"/>
  <c r="AE168" i="134"/>
  <c r="U39" i="134" s="1"/>
  <c r="AE167" i="134"/>
  <c r="U38" i="134" s="1"/>
  <c r="Z168" i="134"/>
  <c r="P39" i="134" s="1"/>
  <c r="Z167" i="134"/>
  <c r="P38" i="134" s="1"/>
  <c r="AE200" i="134"/>
  <c r="AO17" i="134" s="1"/>
  <c r="AE199" i="134"/>
  <c r="AO16" i="134" s="1"/>
  <c r="Z200" i="134"/>
  <c r="AJ17" i="134" s="1"/>
  <c r="Z199" i="134"/>
  <c r="AJ16" i="134" s="1"/>
  <c r="T200" i="134"/>
  <c r="AO6" i="134" s="1"/>
  <c r="T199" i="134"/>
  <c r="AO5" i="134" s="1"/>
  <c r="O200" i="134"/>
  <c r="AJ6" i="134" s="1"/>
  <c r="O199" i="134"/>
  <c r="AJ5" i="134" s="1"/>
  <c r="T101" i="134"/>
  <c r="D28" i="134" s="1"/>
  <c r="T100" i="134"/>
  <c r="D27" i="134" s="1"/>
  <c r="O101" i="134"/>
  <c r="C28" i="134" s="1"/>
  <c r="O100" i="134"/>
  <c r="C27" i="134" s="1"/>
  <c r="T168" i="134"/>
  <c r="U28" i="134" s="1"/>
  <c r="T167" i="134"/>
  <c r="U27" i="134" s="1"/>
  <c r="O168" i="134"/>
  <c r="P28" i="134" s="1"/>
  <c r="O167" i="134"/>
  <c r="P27" i="134" s="1"/>
  <c r="AE105" i="134"/>
  <c r="K17" i="134" s="1"/>
  <c r="AE104" i="134"/>
  <c r="K16" i="134" s="1"/>
  <c r="Z105" i="134"/>
  <c r="F17" i="134" s="1"/>
  <c r="Z104" i="134"/>
  <c r="F16" i="134" s="1"/>
  <c r="T105" i="134"/>
  <c r="K6" i="134" s="1"/>
  <c r="T104" i="134"/>
  <c r="K5" i="134" s="1"/>
  <c r="O105" i="134"/>
  <c r="F6" i="134" s="1"/>
  <c r="O104" i="134"/>
  <c r="F5" i="134" s="1"/>
  <c r="W94" i="134" l="1"/>
  <c r="U94" i="134"/>
  <c r="V94" i="134" s="1"/>
  <c r="S94" i="134"/>
  <c r="Q94" i="134"/>
  <c r="R94" i="134" s="1"/>
  <c r="P94" i="134"/>
  <c r="O94" i="134"/>
  <c r="M94" i="134"/>
  <c r="N94" i="134" s="1"/>
  <c r="K94" i="134"/>
  <c r="I94" i="134"/>
  <c r="J94" i="134" s="1"/>
  <c r="H94" i="134"/>
  <c r="G94" i="134"/>
  <c r="E94" i="134"/>
  <c r="F94" i="134" s="1"/>
  <c r="W93" i="134"/>
  <c r="U93" i="134"/>
  <c r="V93" i="134" s="1"/>
  <c r="S93" i="134"/>
  <c r="Q93" i="134"/>
  <c r="R93" i="134" s="1"/>
  <c r="P93" i="134"/>
  <c r="O93" i="134"/>
  <c r="M93" i="134"/>
  <c r="N93" i="134" s="1"/>
  <c r="K93" i="134"/>
  <c r="I93" i="134"/>
  <c r="J93" i="134" s="1"/>
  <c r="H93" i="134"/>
  <c r="G93" i="134"/>
  <c r="E93" i="134"/>
  <c r="F93" i="134" s="1"/>
  <c r="W92" i="134"/>
  <c r="U92" i="134"/>
  <c r="V92" i="134" s="1"/>
  <c r="S92" i="134"/>
  <c r="Q92" i="134"/>
  <c r="R92" i="134" s="1"/>
  <c r="O92" i="134"/>
  <c r="M92" i="134"/>
  <c r="N92" i="134" s="1"/>
  <c r="K92" i="134"/>
  <c r="I92" i="134"/>
  <c r="J92" i="134" s="1"/>
  <c r="G92" i="134"/>
  <c r="E92" i="134"/>
  <c r="Z91" i="134"/>
  <c r="S91" i="134"/>
  <c r="Q91" i="134"/>
  <c r="R91" i="134" s="1"/>
  <c r="O91" i="134"/>
  <c r="M91" i="134"/>
  <c r="N91" i="134" s="1"/>
  <c r="K91" i="134"/>
  <c r="I91" i="134"/>
  <c r="J91" i="134" s="1"/>
  <c r="G91" i="134"/>
  <c r="E91" i="134"/>
  <c r="F91" i="134" s="1"/>
  <c r="Z90" i="134"/>
  <c r="S90" i="134"/>
  <c r="Q90" i="134"/>
  <c r="R90" i="134" s="1"/>
  <c r="O90" i="134"/>
  <c r="M90" i="134"/>
  <c r="N90" i="134" s="1"/>
  <c r="K90" i="134"/>
  <c r="I90" i="134"/>
  <c r="J90" i="134" s="1"/>
  <c r="G90" i="134"/>
  <c r="E90" i="134"/>
  <c r="F90" i="134" s="1"/>
  <c r="AB89" i="134"/>
  <c r="X92" i="134" s="1"/>
  <c r="Z89" i="134"/>
  <c r="S89" i="134"/>
  <c r="Q89" i="134"/>
  <c r="R89" i="134" s="1"/>
  <c r="O89" i="134"/>
  <c r="M89" i="134"/>
  <c r="N89" i="134" s="1"/>
  <c r="K89" i="134"/>
  <c r="I89" i="134"/>
  <c r="J89" i="134" s="1"/>
  <c r="G89" i="134"/>
  <c r="E89" i="134"/>
  <c r="Z88" i="134"/>
  <c r="X94" i="134" s="1"/>
  <c r="V88" i="134"/>
  <c r="T94" i="134" s="1"/>
  <c r="O88" i="134"/>
  <c r="M88" i="134"/>
  <c r="N88" i="134" s="1"/>
  <c r="L94" i="134" s="1"/>
  <c r="L88" i="134"/>
  <c r="K88" i="134"/>
  <c r="I88" i="134"/>
  <c r="J88" i="134" s="1"/>
  <c r="G88" i="134"/>
  <c r="E88" i="134"/>
  <c r="F88" i="134" s="1"/>
  <c r="Z87" i="134"/>
  <c r="X93" i="134" s="1"/>
  <c r="V87" i="134"/>
  <c r="T93" i="134" s="1"/>
  <c r="O87" i="134"/>
  <c r="M87" i="134"/>
  <c r="N87" i="134" s="1"/>
  <c r="L93" i="134" s="1"/>
  <c r="L87" i="134"/>
  <c r="K87" i="134"/>
  <c r="I87" i="134"/>
  <c r="J87" i="134" s="1"/>
  <c r="G87" i="134"/>
  <c r="E87" i="134"/>
  <c r="F87" i="134" s="1"/>
  <c r="AB86" i="134"/>
  <c r="T92" i="134" s="1"/>
  <c r="Z86" i="134"/>
  <c r="X86" i="134"/>
  <c r="T89" i="134" s="1"/>
  <c r="V86" i="134"/>
  <c r="O86" i="134"/>
  <c r="M86" i="134"/>
  <c r="N86" i="134" s="1"/>
  <c r="K86" i="134"/>
  <c r="I86" i="134"/>
  <c r="J86" i="134" s="1"/>
  <c r="G86" i="134"/>
  <c r="E86" i="134"/>
  <c r="F86" i="134" s="1"/>
  <c r="Z85" i="134"/>
  <c r="V85" i="134"/>
  <c r="R85" i="134"/>
  <c r="P88" i="134" s="1"/>
  <c r="K85" i="134"/>
  <c r="J85" i="134"/>
  <c r="H88" i="134" s="1"/>
  <c r="I85" i="134"/>
  <c r="H85" i="134"/>
  <c r="G85" i="134"/>
  <c r="F85" i="134"/>
  <c r="E85" i="134"/>
  <c r="Z84" i="134"/>
  <c r="V84" i="134"/>
  <c r="R84" i="134"/>
  <c r="P87" i="134" s="1"/>
  <c r="K84" i="134"/>
  <c r="I84" i="134"/>
  <c r="J84" i="134" s="1"/>
  <c r="H87" i="134" s="1"/>
  <c r="H84" i="134"/>
  <c r="G84" i="134"/>
  <c r="E84" i="134"/>
  <c r="F84" i="134" s="1"/>
  <c r="AB83" i="134"/>
  <c r="P92" i="134" s="1"/>
  <c r="Z83" i="134"/>
  <c r="X83" i="134"/>
  <c r="P89" i="134" s="1"/>
  <c r="V83" i="134"/>
  <c r="T83" i="134"/>
  <c r="P86" i="134" s="1"/>
  <c r="R83" i="134"/>
  <c r="K83" i="134"/>
  <c r="I83" i="134"/>
  <c r="J83" i="134" s="1"/>
  <c r="G83" i="134"/>
  <c r="E83" i="134"/>
  <c r="Z82" i="134"/>
  <c r="V82" i="134"/>
  <c r="R82" i="134"/>
  <c r="N82" i="134"/>
  <c r="L85" i="134" s="1"/>
  <c r="G82" i="134"/>
  <c r="E82" i="134"/>
  <c r="F82" i="134" s="1"/>
  <c r="Z81" i="134"/>
  <c r="V81" i="134"/>
  <c r="R81" i="134"/>
  <c r="N81" i="134"/>
  <c r="L84" i="134" s="1"/>
  <c r="G81" i="134"/>
  <c r="E81" i="134"/>
  <c r="F81" i="134" s="1"/>
  <c r="AB80" i="134"/>
  <c r="L92" i="134" s="1"/>
  <c r="Z80" i="134"/>
  <c r="X80" i="134"/>
  <c r="L89" i="134" s="1"/>
  <c r="V80" i="134"/>
  <c r="T80" i="134"/>
  <c r="L86" i="134" s="1"/>
  <c r="R80" i="134"/>
  <c r="P80" i="134"/>
  <c r="L83" i="134" s="1"/>
  <c r="N80" i="134"/>
  <c r="G80" i="134"/>
  <c r="E80" i="134"/>
  <c r="AM81" i="134" s="1"/>
  <c r="Z79" i="134"/>
  <c r="V79" i="134"/>
  <c r="R79" i="134"/>
  <c r="N79" i="134"/>
  <c r="J79" i="134"/>
  <c r="H82" i="134" s="1"/>
  <c r="AN78" i="134"/>
  <c r="AM78" i="134"/>
  <c r="AK78" i="134"/>
  <c r="AJ78" i="134"/>
  <c r="AH78" i="134"/>
  <c r="AC79" i="134" s="1"/>
  <c r="Z78" i="134"/>
  <c r="V78" i="134"/>
  <c r="R78" i="134"/>
  <c r="N78" i="134"/>
  <c r="J78" i="134"/>
  <c r="H81" i="134" s="1"/>
  <c r="AB77" i="134"/>
  <c r="H92" i="134" s="1"/>
  <c r="Z77" i="134"/>
  <c r="X77" i="134"/>
  <c r="H89" i="134" s="1"/>
  <c r="V77" i="134"/>
  <c r="T77" i="134"/>
  <c r="H86" i="134" s="1"/>
  <c r="R77" i="134"/>
  <c r="P77" i="134"/>
  <c r="H83" i="134" s="1"/>
  <c r="N77" i="134"/>
  <c r="L77" i="134"/>
  <c r="H80" i="134" s="1"/>
  <c r="J77" i="134"/>
  <c r="AI78" i="134" s="1"/>
  <c r="AE79" i="134" s="1"/>
  <c r="Y76" i="134"/>
  <c r="U76" i="134"/>
  <c r="Q76" i="134"/>
  <c r="M76" i="134"/>
  <c r="I76" i="134"/>
  <c r="E76" i="134"/>
  <c r="Y75" i="134"/>
  <c r="U75" i="134"/>
  <c r="Q75" i="134"/>
  <c r="M75" i="134"/>
  <c r="I75" i="134"/>
  <c r="E75" i="134"/>
  <c r="AN93" i="134" l="1"/>
  <c r="AK87" i="134"/>
  <c r="AM93" i="134"/>
  <c r="AJ90" i="134"/>
  <c r="AN84" i="134"/>
  <c r="AO84" i="134" s="1"/>
  <c r="AN87" i="134"/>
  <c r="AK90" i="134"/>
  <c r="AM84" i="134"/>
  <c r="AJ84" i="134"/>
  <c r="AO78" i="134"/>
  <c r="AN81" i="134"/>
  <c r="AO81" i="134" s="1"/>
  <c r="AL78" i="134"/>
  <c r="AJ87" i="134"/>
  <c r="F80" i="134"/>
  <c r="AI81" i="134" s="1"/>
  <c r="AE82" i="134" s="1"/>
  <c r="AJ81" i="134"/>
  <c r="AK84" i="134"/>
  <c r="AH87" i="134"/>
  <c r="AC88" i="134" s="1"/>
  <c r="AM90" i="134"/>
  <c r="AJ93" i="134"/>
  <c r="AK81" i="134"/>
  <c r="F83" i="134"/>
  <c r="AI84" i="134" s="1"/>
  <c r="AE85" i="134" s="1"/>
  <c r="AI87" i="134"/>
  <c r="AE88" i="134" s="1"/>
  <c r="AM87" i="134"/>
  <c r="F89" i="134"/>
  <c r="AH90" i="134" s="1"/>
  <c r="AC91" i="134" s="1"/>
  <c r="AN90" i="134"/>
  <c r="AK93" i="134"/>
  <c r="AH81" i="134"/>
  <c r="AC82" i="134" s="1"/>
  <c r="F92" i="134"/>
  <c r="AH93" i="134" s="1"/>
  <c r="AC94" i="134" s="1"/>
  <c r="AI93" i="134"/>
  <c r="AE94" i="134" s="1"/>
  <c r="AL87" i="134" l="1"/>
  <c r="AO93" i="134"/>
  <c r="AO87" i="134"/>
  <c r="AL90" i="134"/>
  <c r="AL84" i="134"/>
  <c r="AH84" i="134"/>
  <c r="AC85" i="134" s="1"/>
  <c r="AO90" i="134"/>
  <c r="AL81" i="134"/>
  <c r="AI90" i="134"/>
  <c r="AE91" i="134" s="1"/>
  <c r="AL93" i="134"/>
  <c r="W225" i="134"/>
  <c r="U225" i="134"/>
  <c r="V225" i="134" s="1"/>
  <c r="S225" i="134"/>
  <c r="Q225" i="134"/>
  <c r="R225" i="134" s="1"/>
  <c r="P225" i="134"/>
  <c r="O225" i="134"/>
  <c r="M225" i="134"/>
  <c r="N225" i="134" s="1"/>
  <c r="K225" i="134"/>
  <c r="I225" i="134"/>
  <c r="J225" i="134" s="1"/>
  <c r="H225" i="134"/>
  <c r="G225" i="134"/>
  <c r="E225" i="134"/>
  <c r="F225" i="134" s="1"/>
  <c r="W224" i="134"/>
  <c r="U224" i="134"/>
  <c r="V224" i="134" s="1"/>
  <c r="S224" i="134"/>
  <c r="Q224" i="134"/>
  <c r="R224" i="134" s="1"/>
  <c r="P224" i="134"/>
  <c r="O224" i="134"/>
  <c r="M224" i="134"/>
  <c r="N224" i="134" s="1"/>
  <c r="K224" i="134"/>
  <c r="I224" i="134"/>
  <c r="J224" i="134" s="1"/>
  <c r="H224" i="134"/>
  <c r="G224" i="134"/>
  <c r="E224" i="134"/>
  <c r="F224" i="134" s="1"/>
  <c r="W223" i="134"/>
  <c r="U223" i="134"/>
  <c r="V223" i="134" s="1"/>
  <c r="S223" i="134"/>
  <c r="Q223" i="134"/>
  <c r="R223" i="134" s="1"/>
  <c r="O223" i="134"/>
  <c r="M223" i="134"/>
  <c r="N223" i="134" s="1"/>
  <c r="K223" i="134"/>
  <c r="I223" i="134"/>
  <c r="J223" i="134" s="1"/>
  <c r="G223" i="134"/>
  <c r="E223" i="134"/>
  <c r="Z222" i="134"/>
  <c r="S222" i="134"/>
  <c r="Q222" i="134"/>
  <c r="R222" i="134" s="1"/>
  <c r="O222" i="134"/>
  <c r="M222" i="134"/>
  <c r="N222" i="134" s="1"/>
  <c r="K222" i="134"/>
  <c r="I222" i="134"/>
  <c r="J222" i="134" s="1"/>
  <c r="G222" i="134"/>
  <c r="E222" i="134"/>
  <c r="F222" i="134" s="1"/>
  <c r="Z221" i="134"/>
  <c r="S221" i="134"/>
  <c r="Q221" i="134"/>
  <c r="R221" i="134" s="1"/>
  <c r="O221" i="134"/>
  <c r="M221" i="134"/>
  <c r="N221" i="134" s="1"/>
  <c r="K221" i="134"/>
  <c r="I221" i="134"/>
  <c r="J221" i="134" s="1"/>
  <c r="G221" i="134"/>
  <c r="E221" i="134"/>
  <c r="F221" i="134" s="1"/>
  <c r="AB220" i="134"/>
  <c r="X223" i="134" s="1"/>
  <c r="Z220" i="134"/>
  <c r="S220" i="134"/>
  <c r="Q220" i="134"/>
  <c r="R220" i="134" s="1"/>
  <c r="O220" i="134"/>
  <c r="M220" i="134"/>
  <c r="N220" i="134" s="1"/>
  <c r="K220" i="134"/>
  <c r="I220" i="134"/>
  <c r="J220" i="134" s="1"/>
  <c r="G220" i="134"/>
  <c r="E220" i="134"/>
  <c r="Z219" i="134"/>
  <c r="X225" i="134" s="1"/>
  <c r="V219" i="134"/>
  <c r="T225" i="134" s="1"/>
  <c r="O219" i="134"/>
  <c r="M219" i="134"/>
  <c r="N219" i="134" s="1"/>
  <c r="L225" i="134" s="1"/>
  <c r="L219" i="134"/>
  <c r="K219" i="134"/>
  <c r="I219" i="134"/>
  <c r="J219" i="134" s="1"/>
  <c r="G219" i="134"/>
  <c r="E219" i="134"/>
  <c r="F219" i="134" s="1"/>
  <c r="Z218" i="134"/>
  <c r="X224" i="134" s="1"/>
  <c r="V218" i="134"/>
  <c r="T224" i="134" s="1"/>
  <c r="O218" i="134"/>
  <c r="M218" i="134"/>
  <c r="N218" i="134" s="1"/>
  <c r="L224" i="134" s="1"/>
  <c r="L218" i="134"/>
  <c r="K218" i="134"/>
  <c r="I218" i="134"/>
  <c r="J218" i="134" s="1"/>
  <c r="G218" i="134"/>
  <c r="E218" i="134"/>
  <c r="F218" i="134" s="1"/>
  <c r="AB217" i="134"/>
  <c r="T223" i="134" s="1"/>
  <c r="Z217" i="134"/>
  <c r="X217" i="134"/>
  <c r="T220" i="134" s="1"/>
  <c r="V217" i="134"/>
  <c r="O217" i="134"/>
  <c r="M217" i="134"/>
  <c r="N217" i="134" s="1"/>
  <c r="K217" i="134"/>
  <c r="I217" i="134"/>
  <c r="J217" i="134" s="1"/>
  <c r="G217" i="134"/>
  <c r="E217" i="134"/>
  <c r="Z216" i="134"/>
  <c r="V216" i="134"/>
  <c r="R216" i="134"/>
  <c r="P219" i="134" s="1"/>
  <c r="K216" i="134"/>
  <c r="I216" i="134"/>
  <c r="J216" i="134" s="1"/>
  <c r="H219" i="134" s="1"/>
  <c r="H216" i="134"/>
  <c r="G216" i="134"/>
  <c r="E216" i="134"/>
  <c r="F216" i="134" s="1"/>
  <c r="Z215" i="134"/>
  <c r="V215" i="134"/>
  <c r="R215" i="134"/>
  <c r="P218" i="134" s="1"/>
  <c r="K215" i="134"/>
  <c r="I215" i="134"/>
  <c r="J215" i="134" s="1"/>
  <c r="H218" i="134" s="1"/>
  <c r="H215" i="134"/>
  <c r="G215" i="134"/>
  <c r="E215" i="134"/>
  <c r="F215" i="134" s="1"/>
  <c r="AB214" i="134"/>
  <c r="P223" i="134" s="1"/>
  <c r="Z214" i="134"/>
  <c r="X214" i="134"/>
  <c r="P220" i="134" s="1"/>
  <c r="V214" i="134"/>
  <c r="T214" i="134"/>
  <c r="P217" i="134" s="1"/>
  <c r="R214" i="134"/>
  <c r="K214" i="134"/>
  <c r="I214" i="134"/>
  <c r="J214" i="134" s="1"/>
  <c r="G214" i="134"/>
  <c r="E214" i="134"/>
  <c r="Z213" i="134"/>
  <c r="V213" i="134"/>
  <c r="R213" i="134"/>
  <c r="N213" i="134"/>
  <c r="L216" i="134" s="1"/>
  <c r="G213" i="134"/>
  <c r="E213" i="134"/>
  <c r="F213" i="134" s="1"/>
  <c r="Z212" i="134"/>
  <c r="V212" i="134"/>
  <c r="R212" i="134"/>
  <c r="N212" i="134"/>
  <c r="L215" i="134" s="1"/>
  <c r="G212" i="134"/>
  <c r="E212" i="134"/>
  <c r="F212" i="134" s="1"/>
  <c r="AB211" i="134"/>
  <c r="L223" i="134" s="1"/>
  <c r="Z211" i="134"/>
  <c r="X211" i="134"/>
  <c r="L220" i="134" s="1"/>
  <c r="V211" i="134"/>
  <c r="T211" i="134"/>
  <c r="L217" i="134" s="1"/>
  <c r="R211" i="134"/>
  <c r="P211" i="134"/>
  <c r="L214" i="134" s="1"/>
  <c r="N211" i="134"/>
  <c r="G211" i="134"/>
  <c r="E211" i="134"/>
  <c r="Z210" i="134"/>
  <c r="V210" i="134"/>
  <c r="R210" i="134"/>
  <c r="N210" i="134"/>
  <c r="J210" i="134"/>
  <c r="H213" i="134" s="1"/>
  <c r="AN209" i="134"/>
  <c r="AM209" i="134"/>
  <c r="AK209" i="134"/>
  <c r="AJ209" i="134"/>
  <c r="Z209" i="134"/>
  <c r="V209" i="134"/>
  <c r="R209" i="134"/>
  <c r="N209" i="134"/>
  <c r="J209" i="134"/>
  <c r="H212" i="134" s="1"/>
  <c r="AB208" i="134"/>
  <c r="H223" i="134" s="1"/>
  <c r="Z208" i="134"/>
  <c r="X208" i="134"/>
  <c r="H220" i="134" s="1"/>
  <c r="V208" i="134"/>
  <c r="T208" i="134"/>
  <c r="H217" i="134" s="1"/>
  <c r="R208" i="134"/>
  <c r="P208" i="134"/>
  <c r="H214" i="134" s="1"/>
  <c r="N208" i="134"/>
  <c r="L208" i="134"/>
  <c r="H211" i="134" s="1"/>
  <c r="J208" i="134"/>
  <c r="Y207" i="134"/>
  <c r="U207" i="134"/>
  <c r="Q207" i="134"/>
  <c r="M207" i="134"/>
  <c r="I207" i="134"/>
  <c r="E207" i="134"/>
  <c r="Y206" i="134"/>
  <c r="U206" i="134"/>
  <c r="Q206" i="134"/>
  <c r="M206" i="134"/>
  <c r="I206" i="134"/>
  <c r="E206" i="134"/>
  <c r="W193" i="134"/>
  <c r="U193" i="134"/>
  <c r="V193" i="134" s="1"/>
  <c r="S193" i="134"/>
  <c r="Q193" i="134"/>
  <c r="R193" i="134" s="1"/>
  <c r="P193" i="134"/>
  <c r="O193" i="134"/>
  <c r="M193" i="134"/>
  <c r="N193" i="134" s="1"/>
  <c r="K193" i="134"/>
  <c r="I193" i="134"/>
  <c r="J193" i="134" s="1"/>
  <c r="H193" i="134"/>
  <c r="G193" i="134"/>
  <c r="E193" i="134"/>
  <c r="F193" i="134" s="1"/>
  <c r="W192" i="134"/>
  <c r="U192" i="134"/>
  <c r="V192" i="134" s="1"/>
  <c r="S192" i="134"/>
  <c r="Q192" i="134"/>
  <c r="R192" i="134" s="1"/>
  <c r="P192" i="134"/>
  <c r="O192" i="134"/>
  <c r="M192" i="134"/>
  <c r="N192" i="134" s="1"/>
  <c r="K192" i="134"/>
  <c r="I192" i="134"/>
  <c r="J192" i="134" s="1"/>
  <c r="H192" i="134"/>
  <c r="G192" i="134"/>
  <c r="E192" i="134"/>
  <c r="F192" i="134" s="1"/>
  <c r="W191" i="134"/>
  <c r="U191" i="134"/>
  <c r="V191" i="134" s="1"/>
  <c r="S191" i="134"/>
  <c r="Q191" i="134"/>
  <c r="R191" i="134" s="1"/>
  <c r="O191" i="134"/>
  <c r="M191" i="134"/>
  <c r="N191" i="134" s="1"/>
  <c r="K191" i="134"/>
  <c r="I191" i="134"/>
  <c r="J191" i="134" s="1"/>
  <c r="G191" i="134"/>
  <c r="E191" i="134"/>
  <c r="Z190" i="134"/>
  <c r="S190" i="134"/>
  <c r="Q190" i="134"/>
  <c r="R190" i="134" s="1"/>
  <c r="O190" i="134"/>
  <c r="M190" i="134"/>
  <c r="N190" i="134" s="1"/>
  <c r="K190" i="134"/>
  <c r="I190" i="134"/>
  <c r="J190" i="134" s="1"/>
  <c r="G190" i="134"/>
  <c r="E190" i="134"/>
  <c r="F190" i="134" s="1"/>
  <c r="Z189" i="134"/>
  <c r="S189" i="134"/>
  <c r="Q189" i="134"/>
  <c r="R189" i="134" s="1"/>
  <c r="O189" i="134"/>
  <c r="M189" i="134"/>
  <c r="N189" i="134" s="1"/>
  <c r="K189" i="134"/>
  <c r="I189" i="134"/>
  <c r="J189" i="134" s="1"/>
  <c r="G189" i="134"/>
  <c r="E189" i="134"/>
  <c r="F189" i="134" s="1"/>
  <c r="AB188" i="134"/>
  <c r="X191" i="134" s="1"/>
  <c r="Z188" i="134"/>
  <c r="S188" i="134"/>
  <c r="Q188" i="134"/>
  <c r="R188" i="134" s="1"/>
  <c r="O188" i="134"/>
  <c r="M188" i="134"/>
  <c r="N188" i="134" s="1"/>
  <c r="K188" i="134"/>
  <c r="I188" i="134"/>
  <c r="J188" i="134" s="1"/>
  <c r="G188" i="134"/>
  <c r="E188" i="134"/>
  <c r="Z187" i="134"/>
  <c r="X193" i="134" s="1"/>
  <c r="V187" i="134"/>
  <c r="T193" i="134" s="1"/>
  <c r="O187" i="134"/>
  <c r="M187" i="134"/>
  <c r="N187" i="134" s="1"/>
  <c r="L193" i="134" s="1"/>
  <c r="L187" i="134"/>
  <c r="K187" i="134"/>
  <c r="I187" i="134"/>
  <c r="J187" i="134" s="1"/>
  <c r="G187" i="134"/>
  <c r="E187" i="134"/>
  <c r="F187" i="134" s="1"/>
  <c r="Z186" i="134"/>
  <c r="X192" i="134" s="1"/>
  <c r="V186" i="134"/>
  <c r="T192" i="134" s="1"/>
  <c r="O186" i="134"/>
  <c r="M186" i="134"/>
  <c r="N186" i="134" s="1"/>
  <c r="L192" i="134" s="1"/>
  <c r="L186" i="134"/>
  <c r="K186" i="134"/>
  <c r="I186" i="134"/>
  <c r="J186" i="134" s="1"/>
  <c r="G186" i="134"/>
  <c r="E186" i="134"/>
  <c r="AB185" i="134"/>
  <c r="T191" i="134" s="1"/>
  <c r="Z185" i="134"/>
  <c r="X185" i="134"/>
  <c r="T188" i="134" s="1"/>
  <c r="V185" i="134"/>
  <c r="O185" i="134"/>
  <c r="M185" i="134"/>
  <c r="N185" i="134" s="1"/>
  <c r="K185" i="134"/>
  <c r="I185" i="134"/>
  <c r="J185" i="134" s="1"/>
  <c r="G185" i="134"/>
  <c r="E185" i="134"/>
  <c r="F185" i="134" s="1"/>
  <c r="Z184" i="134"/>
  <c r="V184" i="134"/>
  <c r="R184" i="134"/>
  <c r="P187" i="134" s="1"/>
  <c r="K184" i="134"/>
  <c r="I184" i="134"/>
  <c r="J184" i="134" s="1"/>
  <c r="H187" i="134" s="1"/>
  <c r="H184" i="134"/>
  <c r="G184" i="134"/>
  <c r="E184" i="134"/>
  <c r="F184" i="134" s="1"/>
  <c r="Z183" i="134"/>
  <c r="V183" i="134"/>
  <c r="R183" i="134"/>
  <c r="P186" i="134" s="1"/>
  <c r="K183" i="134"/>
  <c r="I183" i="134"/>
  <c r="J183" i="134" s="1"/>
  <c r="H186" i="134" s="1"/>
  <c r="H183" i="134"/>
  <c r="G183" i="134"/>
  <c r="E183" i="134"/>
  <c r="F183" i="134" s="1"/>
  <c r="AB182" i="134"/>
  <c r="P191" i="134" s="1"/>
  <c r="Z182" i="134"/>
  <c r="X182" i="134"/>
  <c r="P188" i="134" s="1"/>
  <c r="V182" i="134"/>
  <c r="T182" i="134"/>
  <c r="P185" i="134" s="1"/>
  <c r="R182" i="134"/>
  <c r="K182" i="134"/>
  <c r="I182" i="134"/>
  <c r="J182" i="134" s="1"/>
  <c r="G182" i="134"/>
  <c r="E182" i="134"/>
  <c r="Z181" i="134"/>
  <c r="V181" i="134"/>
  <c r="R181" i="134"/>
  <c r="N181" i="134"/>
  <c r="L184" i="134" s="1"/>
  <c r="G181" i="134"/>
  <c r="E181" i="134"/>
  <c r="F181" i="134" s="1"/>
  <c r="Z180" i="134"/>
  <c r="V180" i="134"/>
  <c r="R180" i="134"/>
  <c r="N180" i="134"/>
  <c r="L183" i="134" s="1"/>
  <c r="G180" i="134"/>
  <c r="E180" i="134"/>
  <c r="F180" i="134" s="1"/>
  <c r="AB179" i="134"/>
  <c r="L191" i="134" s="1"/>
  <c r="Z179" i="134"/>
  <c r="X179" i="134"/>
  <c r="L188" i="134" s="1"/>
  <c r="V179" i="134"/>
  <c r="T179" i="134"/>
  <c r="L185" i="134" s="1"/>
  <c r="R179" i="134"/>
  <c r="P179" i="134"/>
  <c r="L182" i="134" s="1"/>
  <c r="N179" i="134"/>
  <c r="G179" i="134"/>
  <c r="E179" i="134"/>
  <c r="F179" i="134" s="1"/>
  <c r="Z178" i="134"/>
  <c r="V178" i="134"/>
  <c r="R178" i="134"/>
  <c r="N178" i="134"/>
  <c r="J178" i="134"/>
  <c r="H181" i="134" s="1"/>
  <c r="AN177" i="134"/>
  <c r="AM177" i="134"/>
  <c r="AK177" i="134"/>
  <c r="AJ177" i="134"/>
  <c r="Z177" i="134"/>
  <c r="V177" i="134"/>
  <c r="R177" i="134"/>
  <c r="N177" i="134"/>
  <c r="J177" i="134"/>
  <c r="H180" i="134" s="1"/>
  <c r="AB176" i="134"/>
  <c r="H191" i="134" s="1"/>
  <c r="Z176" i="134"/>
  <c r="X176" i="134"/>
  <c r="H188" i="134" s="1"/>
  <c r="V176" i="134"/>
  <c r="T176" i="134"/>
  <c r="H185" i="134" s="1"/>
  <c r="R176" i="134"/>
  <c r="P176" i="134"/>
  <c r="H182" i="134" s="1"/>
  <c r="N176" i="134"/>
  <c r="L176" i="134"/>
  <c r="H179" i="134" s="1"/>
  <c r="J176" i="134"/>
  <c r="Y175" i="134"/>
  <c r="U175" i="134"/>
  <c r="Q175" i="134"/>
  <c r="M175" i="134"/>
  <c r="I175" i="134"/>
  <c r="E175" i="134"/>
  <c r="Y174" i="134"/>
  <c r="U174" i="134"/>
  <c r="Q174" i="134"/>
  <c r="M174" i="134"/>
  <c r="I174" i="134"/>
  <c r="E174" i="134"/>
  <c r="W160" i="134"/>
  <c r="U160" i="134"/>
  <c r="V160" i="134" s="1"/>
  <c r="S160" i="134"/>
  <c r="Q160" i="134"/>
  <c r="R160" i="134" s="1"/>
  <c r="P160" i="134"/>
  <c r="O160" i="134"/>
  <c r="M160" i="134"/>
  <c r="N160" i="134" s="1"/>
  <c r="K160" i="134"/>
  <c r="I160" i="134"/>
  <c r="J160" i="134" s="1"/>
  <c r="H160" i="134"/>
  <c r="G160" i="134"/>
  <c r="E160" i="134"/>
  <c r="F160" i="134" s="1"/>
  <c r="W159" i="134"/>
  <c r="U159" i="134"/>
  <c r="V159" i="134" s="1"/>
  <c r="S159" i="134"/>
  <c r="Q159" i="134"/>
  <c r="R159" i="134" s="1"/>
  <c r="P159" i="134"/>
  <c r="O159" i="134"/>
  <c r="M159" i="134"/>
  <c r="N159" i="134" s="1"/>
  <c r="K159" i="134"/>
  <c r="I159" i="134"/>
  <c r="J159" i="134" s="1"/>
  <c r="H159" i="134"/>
  <c r="G159" i="134"/>
  <c r="E159" i="134"/>
  <c r="F159" i="134" s="1"/>
  <c r="W158" i="134"/>
  <c r="U158" i="134"/>
  <c r="V158" i="134" s="1"/>
  <c r="S158" i="134"/>
  <c r="Q158" i="134"/>
  <c r="R158" i="134" s="1"/>
  <c r="O158" i="134"/>
  <c r="M158" i="134"/>
  <c r="N158" i="134" s="1"/>
  <c r="K158" i="134"/>
  <c r="I158" i="134"/>
  <c r="J158" i="134" s="1"/>
  <c r="G158" i="134"/>
  <c r="E158" i="134"/>
  <c r="Z157" i="134"/>
  <c r="S157" i="134"/>
  <c r="Q157" i="134"/>
  <c r="R157" i="134" s="1"/>
  <c r="O157" i="134"/>
  <c r="M157" i="134"/>
  <c r="N157" i="134" s="1"/>
  <c r="K157" i="134"/>
  <c r="I157" i="134"/>
  <c r="J157" i="134" s="1"/>
  <c r="G157" i="134"/>
  <c r="E157" i="134"/>
  <c r="F157" i="134" s="1"/>
  <c r="Z156" i="134"/>
  <c r="S156" i="134"/>
  <c r="Q156" i="134"/>
  <c r="R156" i="134" s="1"/>
  <c r="O156" i="134"/>
  <c r="M156" i="134"/>
  <c r="N156" i="134" s="1"/>
  <c r="K156" i="134"/>
  <c r="I156" i="134"/>
  <c r="J156" i="134" s="1"/>
  <c r="G156" i="134"/>
  <c r="E156" i="134"/>
  <c r="F156" i="134" s="1"/>
  <c r="AB155" i="134"/>
  <c r="X158" i="134" s="1"/>
  <c r="Z155" i="134"/>
  <c r="S155" i="134"/>
  <c r="Q155" i="134"/>
  <c r="R155" i="134" s="1"/>
  <c r="O155" i="134"/>
  <c r="M155" i="134"/>
  <c r="N155" i="134" s="1"/>
  <c r="K155" i="134"/>
  <c r="I155" i="134"/>
  <c r="J155" i="134" s="1"/>
  <c r="G155" i="134"/>
  <c r="E155" i="134"/>
  <c r="Z154" i="134"/>
  <c r="X160" i="134" s="1"/>
  <c r="V154" i="134"/>
  <c r="T160" i="134" s="1"/>
  <c r="O154" i="134"/>
  <c r="M154" i="134"/>
  <c r="N154" i="134" s="1"/>
  <c r="L160" i="134" s="1"/>
  <c r="L154" i="134"/>
  <c r="K154" i="134"/>
  <c r="I154" i="134"/>
  <c r="J154" i="134" s="1"/>
  <c r="G154" i="134"/>
  <c r="E154" i="134"/>
  <c r="F154" i="134" s="1"/>
  <c r="Z153" i="134"/>
  <c r="X159" i="134" s="1"/>
  <c r="V153" i="134"/>
  <c r="T159" i="134" s="1"/>
  <c r="O153" i="134"/>
  <c r="M153" i="134"/>
  <c r="N153" i="134" s="1"/>
  <c r="L159" i="134" s="1"/>
  <c r="L153" i="134"/>
  <c r="K153" i="134"/>
  <c r="I153" i="134"/>
  <c r="J153" i="134" s="1"/>
  <c r="G153" i="134"/>
  <c r="E153" i="134"/>
  <c r="F153" i="134" s="1"/>
  <c r="AB152" i="134"/>
  <c r="T158" i="134" s="1"/>
  <c r="Z152" i="134"/>
  <c r="X152" i="134"/>
  <c r="T155" i="134" s="1"/>
  <c r="V152" i="134"/>
  <c r="O152" i="134"/>
  <c r="M152" i="134"/>
  <c r="N152" i="134" s="1"/>
  <c r="K152" i="134"/>
  <c r="I152" i="134"/>
  <c r="J152" i="134" s="1"/>
  <c r="G152" i="134"/>
  <c r="E152" i="134"/>
  <c r="F152" i="134" s="1"/>
  <c r="Z151" i="134"/>
  <c r="V151" i="134"/>
  <c r="R151" i="134"/>
  <c r="P154" i="134" s="1"/>
  <c r="K151" i="134"/>
  <c r="I151" i="134"/>
  <c r="J151" i="134" s="1"/>
  <c r="H154" i="134" s="1"/>
  <c r="H151" i="134"/>
  <c r="G151" i="134"/>
  <c r="F151" i="134"/>
  <c r="E151" i="134"/>
  <c r="Z150" i="134"/>
  <c r="V150" i="134"/>
  <c r="R150" i="134"/>
  <c r="P153" i="134" s="1"/>
  <c r="K150" i="134"/>
  <c r="I150" i="134"/>
  <c r="J150" i="134" s="1"/>
  <c r="H153" i="134" s="1"/>
  <c r="H150" i="134"/>
  <c r="G150" i="134"/>
  <c r="E150" i="134"/>
  <c r="F150" i="134" s="1"/>
  <c r="AB149" i="134"/>
  <c r="P158" i="134" s="1"/>
  <c r="Z149" i="134"/>
  <c r="X149" i="134"/>
  <c r="P155" i="134" s="1"/>
  <c r="V149" i="134"/>
  <c r="T149" i="134"/>
  <c r="P152" i="134" s="1"/>
  <c r="R149" i="134"/>
  <c r="K149" i="134"/>
  <c r="I149" i="134"/>
  <c r="J149" i="134" s="1"/>
  <c r="G149" i="134"/>
  <c r="E149" i="134"/>
  <c r="Z148" i="134"/>
  <c r="V148" i="134"/>
  <c r="R148" i="134"/>
  <c r="N148" i="134"/>
  <c r="L151" i="134" s="1"/>
  <c r="G148" i="134"/>
  <c r="E148" i="134"/>
  <c r="F148" i="134" s="1"/>
  <c r="Z147" i="134"/>
  <c r="V147" i="134"/>
  <c r="R147" i="134"/>
  <c r="N147" i="134"/>
  <c r="L150" i="134" s="1"/>
  <c r="G147" i="134"/>
  <c r="E147" i="134"/>
  <c r="F147" i="134" s="1"/>
  <c r="AB146" i="134"/>
  <c r="L158" i="134" s="1"/>
  <c r="Z146" i="134"/>
  <c r="X146" i="134"/>
  <c r="L155" i="134" s="1"/>
  <c r="V146" i="134"/>
  <c r="T146" i="134"/>
  <c r="L152" i="134" s="1"/>
  <c r="R146" i="134"/>
  <c r="P146" i="134"/>
  <c r="L149" i="134" s="1"/>
  <c r="N146" i="134"/>
  <c r="G146" i="134"/>
  <c r="E146" i="134"/>
  <c r="Z145" i="134"/>
  <c r="V145" i="134"/>
  <c r="R145" i="134"/>
  <c r="N145" i="134"/>
  <c r="J145" i="134"/>
  <c r="H148" i="134" s="1"/>
  <c r="AN144" i="134"/>
  <c r="AM144" i="134"/>
  <c r="AK144" i="134"/>
  <c r="AJ144" i="134"/>
  <c r="Z144" i="134"/>
  <c r="V144" i="134"/>
  <c r="R144" i="134"/>
  <c r="N144" i="134"/>
  <c r="J144" i="134"/>
  <c r="H147" i="134" s="1"/>
  <c r="AB143" i="134"/>
  <c r="H158" i="134" s="1"/>
  <c r="Z143" i="134"/>
  <c r="X143" i="134"/>
  <c r="H155" i="134" s="1"/>
  <c r="V143" i="134"/>
  <c r="T143" i="134"/>
  <c r="H152" i="134" s="1"/>
  <c r="R143" i="134"/>
  <c r="P143" i="134"/>
  <c r="H149" i="134" s="1"/>
  <c r="N143" i="134"/>
  <c r="AH144" i="134" s="1"/>
  <c r="AC145" i="134" s="1"/>
  <c r="L143" i="134"/>
  <c r="H146" i="134" s="1"/>
  <c r="J143" i="134"/>
  <c r="Y142" i="134"/>
  <c r="U142" i="134"/>
  <c r="Q142" i="134"/>
  <c r="M142" i="134"/>
  <c r="I142" i="134"/>
  <c r="E142" i="134"/>
  <c r="Y141" i="134"/>
  <c r="U141" i="134"/>
  <c r="Q141" i="134"/>
  <c r="M141" i="134"/>
  <c r="I141" i="134"/>
  <c r="E141" i="134"/>
  <c r="W126" i="134"/>
  <c r="U126" i="134"/>
  <c r="V126" i="134" s="1"/>
  <c r="S126" i="134"/>
  <c r="Q126" i="134"/>
  <c r="R126" i="134" s="1"/>
  <c r="P126" i="134"/>
  <c r="O126" i="134"/>
  <c r="M126" i="134"/>
  <c r="N126" i="134" s="1"/>
  <c r="K126" i="134"/>
  <c r="I126" i="134"/>
  <c r="J126" i="134" s="1"/>
  <c r="H126" i="134"/>
  <c r="G126" i="134"/>
  <c r="E126" i="134"/>
  <c r="F126" i="134" s="1"/>
  <c r="W125" i="134"/>
  <c r="U125" i="134"/>
  <c r="V125" i="134" s="1"/>
  <c r="S125" i="134"/>
  <c r="Q125" i="134"/>
  <c r="R125" i="134" s="1"/>
  <c r="P125" i="134"/>
  <c r="O125" i="134"/>
  <c r="M125" i="134"/>
  <c r="N125" i="134" s="1"/>
  <c r="K125" i="134"/>
  <c r="I125" i="134"/>
  <c r="J125" i="134" s="1"/>
  <c r="H125" i="134"/>
  <c r="G125" i="134"/>
  <c r="E125" i="134"/>
  <c r="F125" i="134" s="1"/>
  <c r="W124" i="134"/>
  <c r="U124" i="134"/>
  <c r="V124" i="134" s="1"/>
  <c r="S124" i="134"/>
  <c r="Q124" i="134"/>
  <c r="R124" i="134" s="1"/>
  <c r="O124" i="134"/>
  <c r="N124" i="134"/>
  <c r="M124" i="134"/>
  <c r="K124" i="134"/>
  <c r="I124" i="134"/>
  <c r="J124" i="134" s="1"/>
  <c r="G124" i="134"/>
  <c r="E124" i="134"/>
  <c r="Z123" i="134"/>
  <c r="S123" i="134"/>
  <c r="Q123" i="134"/>
  <c r="R123" i="134" s="1"/>
  <c r="O123" i="134"/>
  <c r="M123" i="134"/>
  <c r="N123" i="134" s="1"/>
  <c r="K123" i="134"/>
  <c r="J123" i="134"/>
  <c r="I123" i="134"/>
  <c r="G123" i="134"/>
  <c r="E123" i="134"/>
  <c r="F123" i="134" s="1"/>
  <c r="Z122" i="134"/>
  <c r="S122" i="134"/>
  <c r="Q122" i="134"/>
  <c r="R122" i="134" s="1"/>
  <c r="O122" i="134"/>
  <c r="M122" i="134"/>
  <c r="N122" i="134" s="1"/>
  <c r="K122" i="134"/>
  <c r="I122" i="134"/>
  <c r="J122" i="134" s="1"/>
  <c r="G122" i="134"/>
  <c r="E122" i="134"/>
  <c r="F122" i="134" s="1"/>
  <c r="AB121" i="134"/>
  <c r="X124" i="134" s="1"/>
  <c r="Z121" i="134"/>
  <c r="S121" i="134"/>
  <c r="Q121" i="134"/>
  <c r="R121" i="134" s="1"/>
  <c r="O121" i="134"/>
  <c r="M121" i="134"/>
  <c r="N121" i="134" s="1"/>
  <c r="K121" i="134"/>
  <c r="I121" i="134"/>
  <c r="J121" i="134" s="1"/>
  <c r="G121" i="134"/>
  <c r="E121" i="134"/>
  <c r="Z120" i="134"/>
  <c r="X126" i="134" s="1"/>
  <c r="V120" i="134"/>
  <c r="T126" i="134" s="1"/>
  <c r="O120" i="134"/>
  <c r="M120" i="134"/>
  <c r="N120" i="134" s="1"/>
  <c r="L126" i="134" s="1"/>
  <c r="L120" i="134"/>
  <c r="K120" i="134"/>
  <c r="I120" i="134"/>
  <c r="J120" i="134" s="1"/>
  <c r="G120" i="134"/>
  <c r="E120" i="134"/>
  <c r="F120" i="134" s="1"/>
  <c r="Z119" i="134"/>
  <c r="X125" i="134" s="1"/>
  <c r="V119" i="134"/>
  <c r="T125" i="134" s="1"/>
  <c r="O119" i="134"/>
  <c r="M119" i="134"/>
  <c r="N119" i="134" s="1"/>
  <c r="L125" i="134" s="1"/>
  <c r="L119" i="134"/>
  <c r="K119" i="134"/>
  <c r="I119" i="134"/>
  <c r="J119" i="134" s="1"/>
  <c r="G119" i="134"/>
  <c r="E119" i="134"/>
  <c r="F119" i="134" s="1"/>
  <c r="AB118" i="134"/>
  <c r="T124" i="134" s="1"/>
  <c r="Z118" i="134"/>
  <c r="X118" i="134"/>
  <c r="T121" i="134" s="1"/>
  <c r="V118" i="134"/>
  <c r="O118" i="134"/>
  <c r="M118" i="134"/>
  <c r="N118" i="134" s="1"/>
  <c r="K118" i="134"/>
  <c r="I118" i="134"/>
  <c r="J118" i="134" s="1"/>
  <c r="G118" i="134"/>
  <c r="E118" i="134"/>
  <c r="F118" i="134" s="1"/>
  <c r="Z117" i="134"/>
  <c r="V117" i="134"/>
  <c r="R117" i="134"/>
  <c r="P120" i="134" s="1"/>
  <c r="K117" i="134"/>
  <c r="I117" i="134"/>
  <c r="J117" i="134" s="1"/>
  <c r="H120" i="134" s="1"/>
  <c r="H117" i="134"/>
  <c r="G117" i="134"/>
  <c r="E117" i="134"/>
  <c r="F117" i="134" s="1"/>
  <c r="Z116" i="134"/>
  <c r="V116" i="134"/>
  <c r="R116" i="134"/>
  <c r="P119" i="134" s="1"/>
  <c r="K116" i="134"/>
  <c r="I116" i="134"/>
  <c r="J116" i="134" s="1"/>
  <c r="H119" i="134" s="1"/>
  <c r="H116" i="134"/>
  <c r="G116" i="134"/>
  <c r="E116" i="134"/>
  <c r="F116" i="134" s="1"/>
  <c r="AB115" i="134"/>
  <c r="P124" i="134" s="1"/>
  <c r="Z115" i="134"/>
  <c r="X115" i="134"/>
  <c r="P121" i="134" s="1"/>
  <c r="V115" i="134"/>
  <c r="T115" i="134"/>
  <c r="P118" i="134" s="1"/>
  <c r="R115" i="134"/>
  <c r="K115" i="134"/>
  <c r="I115" i="134"/>
  <c r="J115" i="134" s="1"/>
  <c r="G115" i="134"/>
  <c r="E115" i="134"/>
  <c r="Z114" i="134"/>
  <c r="V114" i="134"/>
  <c r="R114" i="134"/>
  <c r="N114" i="134"/>
  <c r="L117" i="134" s="1"/>
  <c r="G114" i="134"/>
  <c r="E114" i="134"/>
  <c r="F114" i="134" s="1"/>
  <c r="Z113" i="134"/>
  <c r="V113" i="134"/>
  <c r="R113" i="134"/>
  <c r="N113" i="134"/>
  <c r="L116" i="134" s="1"/>
  <c r="G113" i="134"/>
  <c r="E113" i="134"/>
  <c r="F113" i="134" s="1"/>
  <c r="AB112" i="134"/>
  <c r="L124" i="134" s="1"/>
  <c r="Z112" i="134"/>
  <c r="X112" i="134"/>
  <c r="L121" i="134" s="1"/>
  <c r="V112" i="134"/>
  <c r="T112" i="134"/>
  <c r="L118" i="134" s="1"/>
  <c r="R112" i="134"/>
  <c r="P112" i="134"/>
  <c r="L115" i="134" s="1"/>
  <c r="N112" i="134"/>
  <c r="G112" i="134"/>
  <c r="E112" i="134"/>
  <c r="F112" i="134" s="1"/>
  <c r="Z111" i="134"/>
  <c r="V111" i="134"/>
  <c r="R111" i="134"/>
  <c r="N111" i="134"/>
  <c r="J111" i="134"/>
  <c r="H114" i="134" s="1"/>
  <c r="AN110" i="134"/>
  <c r="AM110" i="134"/>
  <c r="AK110" i="134"/>
  <c r="AJ110" i="134"/>
  <c r="Z110" i="134"/>
  <c r="V110" i="134"/>
  <c r="R110" i="134"/>
  <c r="N110" i="134"/>
  <c r="J110" i="134"/>
  <c r="H113" i="134" s="1"/>
  <c r="AB109" i="134"/>
  <c r="H124" i="134" s="1"/>
  <c r="Z109" i="134"/>
  <c r="X109" i="134"/>
  <c r="H121" i="134" s="1"/>
  <c r="V109" i="134"/>
  <c r="T109" i="134"/>
  <c r="H118" i="134" s="1"/>
  <c r="R109" i="134"/>
  <c r="P109" i="134"/>
  <c r="H115" i="134" s="1"/>
  <c r="N109" i="134"/>
  <c r="L109" i="134"/>
  <c r="H112" i="134" s="1"/>
  <c r="J109" i="134"/>
  <c r="Y108" i="134"/>
  <c r="U108" i="134"/>
  <c r="Q108" i="134"/>
  <c r="M108" i="134"/>
  <c r="I108" i="134"/>
  <c r="E108" i="134"/>
  <c r="Y107" i="134"/>
  <c r="U107" i="134"/>
  <c r="Q107" i="134"/>
  <c r="M107" i="134"/>
  <c r="I107" i="134"/>
  <c r="E107" i="134"/>
  <c r="S73" i="134"/>
  <c r="Q73" i="134"/>
  <c r="R73" i="134" s="1"/>
  <c r="P73" i="134"/>
  <c r="O73" i="134"/>
  <c r="M73" i="134"/>
  <c r="N73" i="134" s="1"/>
  <c r="K73" i="134"/>
  <c r="J73" i="134"/>
  <c r="I73" i="134"/>
  <c r="H73" i="134"/>
  <c r="G73" i="134"/>
  <c r="F73" i="134"/>
  <c r="E73" i="134"/>
  <c r="S72" i="134"/>
  <c r="Q72" i="134"/>
  <c r="R72" i="134" s="1"/>
  <c r="P72" i="134"/>
  <c r="O72" i="134"/>
  <c r="M72" i="134"/>
  <c r="N72" i="134" s="1"/>
  <c r="K72" i="134"/>
  <c r="I72" i="134"/>
  <c r="J72" i="134" s="1"/>
  <c r="H72" i="134"/>
  <c r="G72" i="134"/>
  <c r="E72" i="134"/>
  <c r="F72" i="134" s="1"/>
  <c r="S71" i="134"/>
  <c r="Q71" i="134"/>
  <c r="R71" i="134" s="1"/>
  <c r="O71" i="134"/>
  <c r="M71" i="134"/>
  <c r="N71" i="134" s="1"/>
  <c r="K71" i="134"/>
  <c r="I71" i="134"/>
  <c r="J71" i="134" s="1"/>
  <c r="G71" i="134"/>
  <c r="E71" i="134"/>
  <c r="V70" i="134"/>
  <c r="T73" i="134" s="1"/>
  <c r="O70" i="134"/>
  <c r="M70" i="134"/>
  <c r="N70" i="134" s="1"/>
  <c r="L73" i="134" s="1"/>
  <c r="L70" i="134"/>
  <c r="K70" i="134"/>
  <c r="I70" i="134"/>
  <c r="J70" i="134" s="1"/>
  <c r="G70" i="134"/>
  <c r="E70" i="134"/>
  <c r="F70" i="134" s="1"/>
  <c r="V69" i="134"/>
  <c r="T72" i="134" s="1"/>
  <c r="O69" i="134"/>
  <c r="M69" i="134"/>
  <c r="N69" i="134" s="1"/>
  <c r="L72" i="134" s="1"/>
  <c r="L69" i="134"/>
  <c r="K69" i="134"/>
  <c r="I69" i="134"/>
  <c r="J69" i="134" s="1"/>
  <c r="G69" i="134"/>
  <c r="E69" i="134"/>
  <c r="F69" i="134" s="1"/>
  <c r="X68" i="134"/>
  <c r="T71" i="134" s="1"/>
  <c r="V68" i="134"/>
  <c r="O68" i="134"/>
  <c r="M68" i="134"/>
  <c r="N68" i="134" s="1"/>
  <c r="K68" i="134"/>
  <c r="I68" i="134"/>
  <c r="J68" i="134" s="1"/>
  <c r="G68" i="134"/>
  <c r="E68" i="134"/>
  <c r="V67" i="134"/>
  <c r="R67" i="134"/>
  <c r="P70" i="134" s="1"/>
  <c r="K67" i="134"/>
  <c r="I67" i="134"/>
  <c r="J67" i="134" s="1"/>
  <c r="H70" i="134" s="1"/>
  <c r="H67" i="134"/>
  <c r="G67" i="134"/>
  <c r="E67" i="134"/>
  <c r="F67" i="134" s="1"/>
  <c r="V66" i="134"/>
  <c r="R66" i="134"/>
  <c r="P69" i="134" s="1"/>
  <c r="K66" i="134"/>
  <c r="I66" i="134"/>
  <c r="J66" i="134" s="1"/>
  <c r="H69" i="134" s="1"/>
  <c r="H66" i="134"/>
  <c r="G66" i="134"/>
  <c r="E66" i="134"/>
  <c r="F66" i="134" s="1"/>
  <c r="X65" i="134"/>
  <c r="P71" i="134" s="1"/>
  <c r="V65" i="134"/>
  <c r="T65" i="134"/>
  <c r="P68" i="134" s="1"/>
  <c r="R65" i="134"/>
  <c r="K65" i="134"/>
  <c r="I65" i="134"/>
  <c r="J65" i="134" s="1"/>
  <c r="G65" i="134"/>
  <c r="E65" i="134"/>
  <c r="F65" i="134" s="1"/>
  <c r="V64" i="134"/>
  <c r="R64" i="134"/>
  <c r="N64" i="134"/>
  <c r="L67" i="134" s="1"/>
  <c r="G64" i="134"/>
  <c r="E64" i="134"/>
  <c r="F64" i="134" s="1"/>
  <c r="V63" i="134"/>
  <c r="R63" i="134"/>
  <c r="N63" i="134"/>
  <c r="L66" i="134" s="1"/>
  <c r="G63" i="134"/>
  <c r="E63" i="134"/>
  <c r="F63" i="134" s="1"/>
  <c r="X62" i="134"/>
  <c r="L71" i="134" s="1"/>
  <c r="V62" i="134"/>
  <c r="T62" i="134"/>
  <c r="L68" i="134" s="1"/>
  <c r="R62" i="134"/>
  <c r="P62" i="134"/>
  <c r="L65" i="134" s="1"/>
  <c r="N62" i="134"/>
  <c r="G62" i="134"/>
  <c r="E62" i="134"/>
  <c r="V61" i="134"/>
  <c r="R61" i="134"/>
  <c r="N61" i="134"/>
  <c r="J61" i="134"/>
  <c r="H64" i="134" s="1"/>
  <c r="AJ60" i="134"/>
  <c r="AI60" i="134"/>
  <c r="AG60" i="134"/>
  <c r="AF60" i="134"/>
  <c r="V60" i="134"/>
  <c r="R60" i="134"/>
  <c r="N60" i="134"/>
  <c r="J60" i="134"/>
  <c r="H63" i="134" s="1"/>
  <c r="X59" i="134"/>
  <c r="H71" i="134" s="1"/>
  <c r="V59" i="134"/>
  <c r="T59" i="134"/>
  <c r="H68" i="134" s="1"/>
  <c r="R59" i="134"/>
  <c r="P59" i="134"/>
  <c r="H65" i="134" s="1"/>
  <c r="N59" i="134"/>
  <c r="L59" i="134"/>
  <c r="H62" i="134" s="1"/>
  <c r="J59" i="134"/>
  <c r="U58" i="134"/>
  <c r="Q58" i="134"/>
  <c r="M58" i="134"/>
  <c r="I58" i="134"/>
  <c r="E58" i="134"/>
  <c r="U57" i="134"/>
  <c r="Q57" i="134"/>
  <c r="M57" i="134"/>
  <c r="I57" i="134"/>
  <c r="E57" i="134"/>
  <c r="P139" i="134"/>
  <c r="AE6" i="134" s="1"/>
  <c r="K139" i="134"/>
  <c r="Z6" i="134" s="1"/>
  <c r="P138" i="134"/>
  <c r="AE5" i="134" s="1"/>
  <c r="K138" i="134"/>
  <c r="Z5" i="134" s="1"/>
  <c r="AM212" i="134" l="1"/>
  <c r="AD60" i="134"/>
  <c r="Y61" i="134" s="1"/>
  <c r="AN113" i="134"/>
  <c r="AM116" i="134"/>
  <c r="F115" i="134"/>
  <c r="AM224" i="134"/>
  <c r="AM183" i="134"/>
  <c r="AN192" i="134"/>
  <c r="AN221" i="134"/>
  <c r="AN224" i="134"/>
  <c r="AO224" i="134" s="1"/>
  <c r="AO177" i="134"/>
  <c r="AJ189" i="134"/>
  <c r="AN215" i="134"/>
  <c r="AK122" i="134"/>
  <c r="AO110" i="134"/>
  <c r="AN116" i="134"/>
  <c r="AO116" i="134" s="1"/>
  <c r="AM125" i="134"/>
  <c r="AI63" i="134"/>
  <c r="AJ63" i="134"/>
  <c r="AH60" i="134"/>
  <c r="AK186" i="134"/>
  <c r="AJ218" i="134"/>
  <c r="AH110" i="134"/>
  <c r="AC111" i="134" s="1"/>
  <c r="AO144" i="134"/>
  <c r="AM159" i="134"/>
  <c r="AN183" i="134"/>
  <c r="AO183" i="134" s="1"/>
  <c r="AN186" i="134"/>
  <c r="F186" i="134"/>
  <c r="AK189" i="134"/>
  <c r="AH209" i="134"/>
  <c r="AC210" i="134" s="1"/>
  <c r="F217" i="134"/>
  <c r="AG66" i="134"/>
  <c r="AI72" i="134"/>
  <c r="AI110" i="134"/>
  <c r="AE111" i="134" s="1"/>
  <c r="AJ116" i="134"/>
  <c r="F124" i="134"/>
  <c r="AI144" i="134"/>
  <c r="AE145" i="134" s="1"/>
  <c r="AM150" i="134"/>
  <c r="AJ156" i="134"/>
  <c r="AN159" i="134"/>
  <c r="AH177" i="134"/>
  <c r="AC178" i="134" s="1"/>
  <c r="AN212" i="134"/>
  <c r="AO212" i="134" s="1"/>
  <c r="AK218" i="134"/>
  <c r="AK60" i="134"/>
  <c r="AF69" i="134"/>
  <c r="AJ72" i="134"/>
  <c r="AM113" i="134"/>
  <c r="AO113" i="134" s="1"/>
  <c r="AN125" i="134"/>
  <c r="AN150" i="134"/>
  <c r="AK156" i="134"/>
  <c r="AI177" i="134"/>
  <c r="AE178" i="134" s="1"/>
  <c r="AJ186" i="134"/>
  <c r="AM192" i="134"/>
  <c r="AJ215" i="134"/>
  <c r="AE60" i="134"/>
  <c r="AA61" i="134" s="1"/>
  <c r="AF66" i="134"/>
  <c r="AH66" i="134" s="1"/>
  <c r="AG69" i="134"/>
  <c r="AJ122" i="134"/>
  <c r="AJ183" i="134"/>
  <c r="AJ153" i="134"/>
  <c r="AK153" i="134"/>
  <c r="AN153" i="134"/>
  <c r="AJ119" i="134"/>
  <c r="AK119" i="134"/>
  <c r="AN119" i="134"/>
  <c r="AO209" i="134"/>
  <c r="AL209" i="134"/>
  <c r="AL177" i="134"/>
  <c r="AM180" i="134"/>
  <c r="AI180" i="134"/>
  <c r="AE181" i="134" s="1"/>
  <c r="AN180" i="134"/>
  <c r="AL110" i="134"/>
  <c r="AM147" i="134"/>
  <c r="F146" i="134"/>
  <c r="AN147" i="134"/>
  <c r="AL144" i="134"/>
  <c r="AI209" i="134"/>
  <c r="AE210" i="134" s="1"/>
  <c r="AJ212" i="134"/>
  <c r="AK215" i="134"/>
  <c r="AH218" i="134"/>
  <c r="AC219" i="134" s="1"/>
  <c r="AM221" i="134"/>
  <c r="AJ224" i="134"/>
  <c r="AK212" i="134"/>
  <c r="F214" i="134"/>
  <c r="AH215" i="134" s="1"/>
  <c r="AC216" i="134" s="1"/>
  <c r="AI218" i="134"/>
  <c r="AE219" i="134" s="1"/>
  <c r="AM218" i="134"/>
  <c r="F220" i="134"/>
  <c r="AH221" i="134" s="1"/>
  <c r="AC222" i="134" s="1"/>
  <c r="AJ221" i="134"/>
  <c r="AK224" i="134"/>
  <c r="AI215" i="134"/>
  <c r="AE216" i="134" s="1"/>
  <c r="AM215" i="134"/>
  <c r="AO215" i="134" s="1"/>
  <c r="AN218" i="134"/>
  <c r="AK221" i="134"/>
  <c r="F211" i="134"/>
  <c r="AI212" i="134" s="1"/>
  <c r="AE213" i="134" s="1"/>
  <c r="F223" i="134"/>
  <c r="AH224" i="134" s="1"/>
  <c r="AC225" i="134" s="1"/>
  <c r="AI224" i="134"/>
  <c r="AE225" i="134" s="1"/>
  <c r="AJ180" i="134"/>
  <c r="AK183" i="134"/>
  <c r="AH186" i="134"/>
  <c r="AC187" i="134" s="1"/>
  <c r="AM189" i="134"/>
  <c r="AJ192" i="134"/>
  <c r="AK180" i="134"/>
  <c r="F182" i="134"/>
  <c r="AI183" i="134" s="1"/>
  <c r="AE184" i="134" s="1"/>
  <c r="AH183" i="134"/>
  <c r="AC184" i="134" s="1"/>
  <c r="AI186" i="134"/>
  <c r="AE187" i="134" s="1"/>
  <c r="AM186" i="134"/>
  <c r="F188" i="134"/>
  <c r="AH189" i="134" s="1"/>
  <c r="AC190" i="134" s="1"/>
  <c r="AN189" i="134"/>
  <c r="AK192" i="134"/>
  <c r="AH180" i="134"/>
  <c r="AC181" i="134" s="1"/>
  <c r="F191" i="134"/>
  <c r="AH192" i="134" s="1"/>
  <c r="AC193" i="134" s="1"/>
  <c r="AI192" i="134"/>
  <c r="AE193" i="134" s="1"/>
  <c r="AJ147" i="134"/>
  <c r="AK150" i="134"/>
  <c r="AH153" i="134"/>
  <c r="AC154" i="134" s="1"/>
  <c r="AM156" i="134"/>
  <c r="AJ159" i="134"/>
  <c r="AK147" i="134"/>
  <c r="F149" i="134"/>
  <c r="AI150" i="134" s="1"/>
  <c r="AE151" i="134" s="1"/>
  <c r="AI153" i="134"/>
  <c r="AE154" i="134" s="1"/>
  <c r="AM153" i="134"/>
  <c r="F155" i="134"/>
  <c r="AH156" i="134" s="1"/>
  <c r="AC157" i="134" s="1"/>
  <c r="AN156" i="134"/>
  <c r="AK159" i="134"/>
  <c r="AH147" i="134"/>
  <c r="AC148" i="134" s="1"/>
  <c r="AI147" i="134"/>
  <c r="AE148" i="134" s="1"/>
  <c r="AJ150" i="134"/>
  <c r="F158" i="134"/>
  <c r="AH159" i="134" s="1"/>
  <c r="AC160" i="134" s="1"/>
  <c r="AI113" i="134"/>
  <c r="AE114" i="134" s="1"/>
  <c r="AH113" i="134"/>
  <c r="AC114" i="134" s="1"/>
  <c r="AI116" i="134"/>
  <c r="AE117" i="134" s="1"/>
  <c r="AJ113" i="134"/>
  <c r="AK116" i="134"/>
  <c r="AH119" i="134"/>
  <c r="AC120" i="134" s="1"/>
  <c r="AM122" i="134"/>
  <c r="AJ125" i="134"/>
  <c r="AK113" i="134"/>
  <c r="AH116" i="134"/>
  <c r="AC117" i="134" s="1"/>
  <c r="AI119" i="134"/>
  <c r="AE120" i="134" s="1"/>
  <c r="AM119" i="134"/>
  <c r="F121" i="134"/>
  <c r="AH122" i="134" s="1"/>
  <c r="AC123" i="134" s="1"/>
  <c r="AN122" i="134"/>
  <c r="AK125" i="134"/>
  <c r="AH125" i="134"/>
  <c r="AC126" i="134" s="1"/>
  <c r="AI125" i="134"/>
  <c r="AE126" i="134" s="1"/>
  <c r="AD66" i="134"/>
  <c r="Y67" i="134" s="1"/>
  <c r="AG63" i="134"/>
  <c r="AI69" i="134"/>
  <c r="AF72" i="134"/>
  <c r="F62" i="134"/>
  <c r="AE63" i="134" s="1"/>
  <c r="AA64" i="134" s="1"/>
  <c r="AE66" i="134"/>
  <c r="AA67" i="134" s="1"/>
  <c r="AI66" i="134"/>
  <c r="F68" i="134"/>
  <c r="AD69" i="134" s="1"/>
  <c r="Y70" i="134" s="1"/>
  <c r="AJ69" i="134"/>
  <c r="AG72" i="134"/>
  <c r="AJ66" i="134"/>
  <c r="AF63" i="134"/>
  <c r="F71" i="134"/>
  <c r="AE72" i="134" s="1"/>
  <c r="AA73" i="134" s="1"/>
  <c r="AD72" i="134" l="1"/>
  <c r="Y73" i="134" s="1"/>
  <c r="AH212" i="134"/>
  <c r="AC213" i="134" s="1"/>
  <c r="AI159" i="134"/>
  <c r="AE160" i="134" s="1"/>
  <c r="AO221" i="134"/>
  <c r="AO153" i="134"/>
  <c r="AO192" i="134"/>
  <c r="AK63" i="134"/>
  <c r="AH63" i="134"/>
  <c r="AL122" i="134"/>
  <c r="AL116" i="134"/>
  <c r="AL119" i="134"/>
  <c r="AL153" i="134"/>
  <c r="AL189" i="134"/>
  <c r="AO150" i="134"/>
  <c r="AL150" i="134"/>
  <c r="AL156" i="134"/>
  <c r="AO125" i="134"/>
  <c r="AO186" i="134"/>
  <c r="AL183" i="134"/>
  <c r="AL186" i="134"/>
  <c r="AL218" i="134"/>
  <c r="AL215" i="134"/>
  <c r="AH69" i="134"/>
  <c r="AK72" i="134"/>
  <c r="AO159" i="134"/>
  <c r="AD63" i="134"/>
  <c r="Y64" i="134" s="1"/>
  <c r="AH150" i="134"/>
  <c r="AC151" i="134" s="1"/>
  <c r="AO119" i="134"/>
  <c r="AO180" i="134"/>
  <c r="AO147" i="134"/>
  <c r="AI221" i="134"/>
  <c r="AE222" i="134" s="1"/>
  <c r="AO218" i="134"/>
  <c r="AL224" i="134"/>
  <c r="AL221" i="134"/>
  <c r="AL212" i="134"/>
  <c r="AO189" i="134"/>
  <c r="AL180" i="134"/>
  <c r="AI189" i="134"/>
  <c r="AE190" i="134" s="1"/>
  <c r="AL192" i="134"/>
  <c r="AL159" i="134"/>
  <c r="AO156" i="134"/>
  <c r="AL147" i="134"/>
  <c r="AI156" i="134"/>
  <c r="AE157" i="134" s="1"/>
  <c r="AL125" i="134"/>
  <c r="AO122" i="134"/>
  <c r="AL113" i="134"/>
  <c r="AI122" i="134"/>
  <c r="AE123" i="134" s="1"/>
  <c r="AK69" i="134"/>
  <c r="AE69" i="134"/>
  <c r="AA70" i="134" s="1"/>
  <c r="AK66" i="134"/>
  <c r="AH72" i="134"/>
</calcChain>
</file>

<file path=xl/sharedStrings.xml><?xml version="1.0" encoding="utf-8"?>
<sst xmlns="http://schemas.openxmlformats.org/spreadsheetml/2006/main" count="456" uniqueCount="192">
  <si>
    <t>順位</t>
  </si>
  <si>
    <t>(勝敗)</t>
  </si>
  <si>
    <t>勝敗</t>
    <rPh sb="0" eb="2">
      <t>ショウハイ</t>
    </rPh>
    <phoneticPr fontId="21"/>
  </si>
  <si>
    <t>得失ｾｯﾄ</t>
    <rPh sb="0" eb="2">
      <t>トクシツ</t>
    </rPh>
    <phoneticPr fontId="21"/>
  </si>
  <si>
    <t>得失点</t>
    <rPh sb="0" eb="2">
      <t>トクシツ</t>
    </rPh>
    <rPh sb="2" eb="3">
      <t>テン</t>
    </rPh>
    <phoneticPr fontId="21"/>
  </si>
  <si>
    <t>勝</t>
    <rPh sb="0" eb="1">
      <t>カチ</t>
    </rPh>
    <phoneticPr fontId="21"/>
  </si>
  <si>
    <t>敗</t>
    <rPh sb="0" eb="1">
      <t>ハイ</t>
    </rPh>
    <phoneticPr fontId="21"/>
  </si>
  <si>
    <t>失</t>
    <rPh sb="0" eb="1">
      <t>シツ</t>
    </rPh>
    <phoneticPr fontId="21"/>
  </si>
  <si>
    <t>差</t>
    <rPh sb="0" eb="1">
      <t>サ</t>
    </rPh>
    <phoneticPr fontId="21"/>
  </si>
  <si>
    <t>勝</t>
    <rPh sb="0" eb="1">
      <t>カ</t>
    </rPh>
    <phoneticPr fontId="21"/>
  </si>
  <si>
    <t>男子２部優勝</t>
    <rPh sb="0" eb="2">
      <t>ダンシ</t>
    </rPh>
    <rPh sb="3" eb="4">
      <t>ブ</t>
    </rPh>
    <rPh sb="4" eb="6">
      <t>ユウショウ</t>
    </rPh>
    <phoneticPr fontId="2"/>
  </si>
  <si>
    <t>男子３部優勝</t>
    <rPh sb="0" eb="2">
      <t>ダンシ</t>
    </rPh>
    <rPh sb="3" eb="4">
      <t>ブ</t>
    </rPh>
    <rPh sb="4" eb="6">
      <t>ユウショウ</t>
    </rPh>
    <phoneticPr fontId="2"/>
  </si>
  <si>
    <t>男子３部準優勝</t>
    <rPh sb="0" eb="2">
      <t>ダンシ</t>
    </rPh>
    <rPh sb="3" eb="4">
      <t>ブ</t>
    </rPh>
    <rPh sb="4" eb="7">
      <t>ジュンユウショウ</t>
    </rPh>
    <phoneticPr fontId="2"/>
  </si>
  <si>
    <t>男子４部優勝</t>
    <rPh sb="0" eb="2">
      <t>ダンシ</t>
    </rPh>
    <rPh sb="3" eb="4">
      <t>ブ</t>
    </rPh>
    <rPh sb="4" eb="6">
      <t>ユウショウ</t>
    </rPh>
    <phoneticPr fontId="2"/>
  </si>
  <si>
    <t>男子４部準優勝</t>
    <rPh sb="0" eb="2">
      <t>ダンシ</t>
    </rPh>
    <rPh sb="3" eb="4">
      <t>ブ</t>
    </rPh>
    <rPh sb="4" eb="7">
      <t>ジュンユウショウ</t>
    </rPh>
    <phoneticPr fontId="2"/>
  </si>
  <si>
    <t>敗</t>
  </si>
  <si>
    <t>勝</t>
  </si>
  <si>
    <t>得</t>
    <phoneticPr fontId="21"/>
  </si>
  <si>
    <t>B1</t>
    <phoneticPr fontId="21"/>
  </si>
  <si>
    <t>A2</t>
    <phoneticPr fontId="21"/>
  </si>
  <si>
    <t>男子５部優勝</t>
    <rPh sb="0" eb="2">
      <t>ダンシ</t>
    </rPh>
    <rPh sb="3" eb="4">
      <t>ブ</t>
    </rPh>
    <rPh sb="4" eb="6">
      <t>ユウショウ</t>
    </rPh>
    <phoneticPr fontId="2"/>
  </si>
  <si>
    <t>B2</t>
    <phoneticPr fontId="21"/>
  </si>
  <si>
    <t>（2位あがり）</t>
    <phoneticPr fontId="21"/>
  </si>
  <si>
    <t>A1</t>
    <phoneticPr fontId="21"/>
  </si>
  <si>
    <t>男子２部準優勝</t>
    <rPh sb="0" eb="2">
      <t>ダンシ</t>
    </rPh>
    <rPh sb="3" eb="4">
      <t>ブ</t>
    </rPh>
    <rPh sb="4" eb="7">
      <t>ジュンユウショウ</t>
    </rPh>
    <phoneticPr fontId="2"/>
  </si>
  <si>
    <t>TEAM BLOWIN</t>
  </si>
  <si>
    <t>薦田あかね</t>
    <rPh sb="0" eb="2">
      <t>コモダ</t>
    </rPh>
    <phoneticPr fontId="2"/>
  </si>
  <si>
    <t>女子</t>
    <rPh sb="0" eb="2">
      <t>ジョシ</t>
    </rPh>
    <phoneticPr fontId="2"/>
  </si>
  <si>
    <t>ﾄﾞﾝｷﾎｰﾃ</t>
  </si>
  <si>
    <t>男子</t>
    <rPh sb="0" eb="2">
      <t>ダンシ</t>
    </rPh>
    <phoneticPr fontId="2"/>
  </si>
  <si>
    <t>YONDEN</t>
  </si>
  <si>
    <t>男子２部</t>
    <phoneticPr fontId="21"/>
  </si>
  <si>
    <t>男子２部Ａ</t>
    <rPh sb="0" eb="2">
      <t>ダンシ</t>
    </rPh>
    <phoneticPr fontId="21"/>
  </si>
  <si>
    <t>21点3ｹﾞｰﾑ</t>
    <rPh sb="2" eb="3">
      <t>テン</t>
    </rPh>
    <phoneticPr fontId="2"/>
  </si>
  <si>
    <t>女子５部優勝</t>
    <rPh sb="0" eb="2">
      <t>ジョシ</t>
    </rPh>
    <rPh sb="3" eb="4">
      <t>ブ</t>
    </rPh>
    <rPh sb="4" eb="6">
      <t>ユウショウ</t>
    </rPh>
    <phoneticPr fontId="2"/>
  </si>
  <si>
    <t>女子５部準優勝</t>
    <rPh sb="0" eb="2">
      <t>ジョシ</t>
    </rPh>
    <rPh sb="3" eb="4">
      <t>ブ</t>
    </rPh>
    <rPh sb="4" eb="7">
      <t>ジュンユウショウ</t>
    </rPh>
    <phoneticPr fontId="2"/>
  </si>
  <si>
    <t>男子初心者優勝</t>
    <rPh sb="0" eb="2">
      <t>ダンシ</t>
    </rPh>
    <rPh sb="2" eb="5">
      <t>ショシンシャ</t>
    </rPh>
    <rPh sb="5" eb="7">
      <t>ユウショウ</t>
    </rPh>
    <phoneticPr fontId="2"/>
  </si>
  <si>
    <t>男子初心者準優勝</t>
    <rPh sb="0" eb="2">
      <t>ダンシ</t>
    </rPh>
    <rPh sb="2" eb="5">
      <t>ショシンシャ</t>
    </rPh>
    <rPh sb="5" eb="8">
      <t>ジュンユウショウ</t>
    </rPh>
    <phoneticPr fontId="2"/>
  </si>
  <si>
    <t>男子２部Ｂ</t>
    <rPh sb="0" eb="2">
      <t>ダンシ</t>
    </rPh>
    <phoneticPr fontId="21"/>
  </si>
  <si>
    <t>女子２部優勝</t>
    <rPh sb="0" eb="2">
      <t>ジョシ</t>
    </rPh>
    <rPh sb="3" eb="4">
      <t>ブ</t>
    </rPh>
    <rPh sb="4" eb="6">
      <t>ユウショウ</t>
    </rPh>
    <phoneticPr fontId="2"/>
  </si>
  <si>
    <t>女子２部準優勝</t>
    <rPh sb="0" eb="2">
      <t>ジョシ</t>
    </rPh>
    <rPh sb="3" eb="4">
      <t>ブ</t>
    </rPh>
    <rPh sb="4" eb="7">
      <t>ジュンユウショウ</t>
    </rPh>
    <phoneticPr fontId="2"/>
  </si>
  <si>
    <t>第6回　初太郎杯 市内バドミントン大会</t>
    <rPh sb="0" eb="1">
      <t>ダイ</t>
    </rPh>
    <rPh sb="2" eb="3">
      <t>カイ</t>
    </rPh>
    <rPh sb="4" eb="7">
      <t>ハツタロウ</t>
    </rPh>
    <rPh sb="7" eb="8">
      <t>ハイ</t>
    </rPh>
    <rPh sb="9" eb="11">
      <t>シナイ</t>
    </rPh>
    <rPh sb="17" eb="19">
      <t>タイカイ</t>
    </rPh>
    <phoneticPr fontId="2"/>
  </si>
  <si>
    <t>曽我部恭平</t>
    <rPh sb="0" eb="5">
      <t>ソガベキョウヘイ</t>
    </rPh>
    <phoneticPr fontId="1"/>
  </si>
  <si>
    <t>藤田悠人</t>
    <rPh sb="0" eb="2">
      <t>フジタ</t>
    </rPh>
    <rPh sb="2" eb="3">
      <t>ユウ</t>
    </rPh>
    <rPh sb="3" eb="4">
      <t>ト</t>
    </rPh>
    <phoneticPr fontId="1"/>
  </si>
  <si>
    <t>関川クラブ</t>
    <rPh sb="0" eb="2">
      <t>セキガワ</t>
    </rPh>
    <phoneticPr fontId="1"/>
  </si>
  <si>
    <t>長野祐也</t>
    <rPh sb="0" eb="2">
      <t>ナガノ</t>
    </rPh>
    <rPh sb="2" eb="4">
      <t>ユウヤ</t>
    </rPh>
    <phoneticPr fontId="1"/>
  </si>
  <si>
    <t>髙橋巧成</t>
    <rPh sb="0" eb="2">
      <t>タカハシ</t>
    </rPh>
    <rPh sb="2" eb="4">
      <t>コウセイ</t>
    </rPh>
    <phoneticPr fontId="1"/>
  </si>
  <si>
    <t>川之江ｸﾗﾌﾞ</t>
    <rPh sb="0" eb="3">
      <t>カワノエ</t>
    </rPh>
    <phoneticPr fontId="1"/>
  </si>
  <si>
    <t>阿部和哉</t>
    <rPh sb="0" eb="4">
      <t>アベカズヤ</t>
    </rPh>
    <phoneticPr fontId="1"/>
  </si>
  <si>
    <t>宇田朋章</t>
    <rPh sb="0" eb="2">
      <t>ウダ</t>
    </rPh>
    <rPh sb="2" eb="4">
      <t>トモアキ</t>
    </rPh>
    <phoneticPr fontId="1"/>
  </si>
  <si>
    <t>柚山　治</t>
    <rPh sb="0" eb="2">
      <t>ユヤマ</t>
    </rPh>
    <rPh sb="3" eb="4">
      <t>ジ</t>
    </rPh>
    <phoneticPr fontId="1"/>
  </si>
  <si>
    <t>曽我部雄斗</t>
    <rPh sb="0" eb="3">
      <t>ソガベ</t>
    </rPh>
    <rPh sb="3" eb="4">
      <t>ユウ</t>
    </rPh>
    <rPh sb="4" eb="5">
      <t>ト</t>
    </rPh>
    <phoneticPr fontId="1"/>
  </si>
  <si>
    <t>曽我部雅勝</t>
    <rPh sb="0" eb="5">
      <t>ソガベマサカツ</t>
    </rPh>
    <phoneticPr fontId="1"/>
  </si>
  <si>
    <t>石川竜郎</t>
    <rPh sb="0" eb="2">
      <t>イシカワ</t>
    </rPh>
    <rPh sb="2" eb="4">
      <t>タツオ</t>
    </rPh>
    <phoneticPr fontId="1"/>
  </si>
  <si>
    <t>樋口　悟</t>
    <rPh sb="0" eb="2">
      <t>ヒグチ</t>
    </rPh>
    <rPh sb="3" eb="4">
      <t>ゴ</t>
    </rPh>
    <phoneticPr fontId="1"/>
  </si>
  <si>
    <t>神山稔貴</t>
    <rPh sb="0" eb="2">
      <t>カミヤマ</t>
    </rPh>
    <rPh sb="2" eb="3">
      <t>ミノル</t>
    </rPh>
    <rPh sb="3" eb="4">
      <t>キ</t>
    </rPh>
    <phoneticPr fontId="1"/>
  </si>
  <si>
    <t>長野絢一</t>
    <rPh sb="0" eb="2">
      <t>ナガノ</t>
    </rPh>
    <rPh sb="2" eb="4">
      <t>ジュンイチ</t>
    </rPh>
    <phoneticPr fontId="1"/>
  </si>
  <si>
    <t>A's</t>
  </si>
  <si>
    <t>仙波史也</t>
    <rPh sb="0" eb="2">
      <t>センバ</t>
    </rPh>
    <rPh sb="2" eb="3">
      <t>シ</t>
    </rPh>
    <rPh sb="3" eb="4">
      <t>ヤ</t>
    </rPh>
    <phoneticPr fontId="1"/>
  </si>
  <si>
    <t>河村拓哉</t>
    <rPh sb="0" eb="2">
      <t>カワムラ</t>
    </rPh>
    <rPh sb="2" eb="4">
      <t>タクヤ</t>
    </rPh>
    <phoneticPr fontId="1"/>
  </si>
  <si>
    <t>入川直也</t>
    <rPh sb="0" eb="2">
      <t>イリカワ</t>
    </rPh>
    <rPh sb="2" eb="4">
      <t>ナオヤ</t>
    </rPh>
    <phoneticPr fontId="1"/>
  </si>
  <si>
    <t>神野武史</t>
    <rPh sb="0" eb="4">
      <t>ジンノタケシ</t>
    </rPh>
    <phoneticPr fontId="1"/>
  </si>
  <si>
    <t>アローズ</t>
  </si>
  <si>
    <t>村上貴大</t>
    <rPh sb="0" eb="2">
      <t>ムラカミ</t>
    </rPh>
    <rPh sb="2" eb="3">
      <t>キ</t>
    </rPh>
    <rPh sb="3" eb="4">
      <t>ダイ</t>
    </rPh>
    <phoneticPr fontId="1"/>
  </si>
  <si>
    <t>森　勇気</t>
    <rPh sb="0" eb="1">
      <t>モリ</t>
    </rPh>
    <rPh sb="2" eb="4">
      <t>ユウキ</t>
    </rPh>
    <phoneticPr fontId="1"/>
  </si>
  <si>
    <t>森　真樹</t>
    <rPh sb="0" eb="1">
      <t>モリ</t>
    </rPh>
    <rPh sb="2" eb="4">
      <t>マキ</t>
    </rPh>
    <phoneticPr fontId="1"/>
  </si>
  <si>
    <t>石川壱斗</t>
    <rPh sb="0" eb="2">
      <t>イシカワ</t>
    </rPh>
    <rPh sb="2" eb="3">
      <t>イチ</t>
    </rPh>
    <rPh sb="3" eb="4">
      <t>ト</t>
    </rPh>
    <phoneticPr fontId="1"/>
  </si>
  <si>
    <t>酒商ながはら</t>
    <rPh sb="0" eb="2">
      <t>サケショウ</t>
    </rPh>
    <phoneticPr fontId="1"/>
  </si>
  <si>
    <t>長原正悟</t>
    <rPh sb="0" eb="2">
      <t>ナガハラ</t>
    </rPh>
    <rPh sb="2" eb="3">
      <t>タダ</t>
    </rPh>
    <rPh sb="3" eb="4">
      <t>ゴ</t>
    </rPh>
    <phoneticPr fontId="1"/>
  </si>
  <si>
    <t>石崎　健</t>
    <rPh sb="0" eb="2">
      <t>イシザキ</t>
    </rPh>
    <rPh sb="3" eb="4">
      <t>ケン</t>
    </rPh>
    <phoneticPr fontId="1"/>
  </si>
  <si>
    <t>石川和哉</t>
    <rPh sb="0" eb="2">
      <t>イシカワ</t>
    </rPh>
    <rPh sb="2" eb="4">
      <t>カズヤ</t>
    </rPh>
    <phoneticPr fontId="1"/>
  </si>
  <si>
    <t>長原由純</t>
    <rPh sb="0" eb="2">
      <t>ナガハラ</t>
    </rPh>
    <rPh sb="2" eb="4">
      <t>ヨシズミ</t>
    </rPh>
    <phoneticPr fontId="1"/>
  </si>
  <si>
    <t>長原凪沙</t>
    <rPh sb="0" eb="2">
      <t>ナガハラ</t>
    </rPh>
    <rPh sb="2" eb="3">
      <t>ナギ</t>
    </rPh>
    <rPh sb="3" eb="4">
      <t>サ</t>
    </rPh>
    <phoneticPr fontId="1"/>
  </si>
  <si>
    <t>男子４部・５部</t>
    <rPh sb="0" eb="2">
      <t>ダンシ</t>
    </rPh>
    <rPh sb="3" eb="4">
      <t>ブ</t>
    </rPh>
    <rPh sb="6" eb="7">
      <t>ブ</t>
    </rPh>
    <phoneticPr fontId="21"/>
  </si>
  <si>
    <t>男子５部１チームは５部暫定優勝。</t>
    <rPh sb="0" eb="2">
      <t>ダンシ</t>
    </rPh>
    <rPh sb="3" eb="4">
      <t>ブ</t>
    </rPh>
    <rPh sb="10" eb="11">
      <t>ブ</t>
    </rPh>
    <rPh sb="11" eb="13">
      <t>ザンテイ</t>
    </rPh>
    <rPh sb="13" eb="15">
      <t>ユウショウ</t>
    </rPh>
    <phoneticPr fontId="21"/>
  </si>
  <si>
    <t>井原　厳</t>
    <rPh sb="0" eb="2">
      <t>イハラ</t>
    </rPh>
    <rPh sb="3" eb="4">
      <t>ゲン</t>
    </rPh>
    <phoneticPr fontId="1"/>
  </si>
  <si>
    <t>IBC</t>
  </si>
  <si>
    <t>鈴木克典</t>
    <rPh sb="0" eb="4">
      <t>スズキカツノリ</t>
    </rPh>
    <phoneticPr fontId="1"/>
  </si>
  <si>
    <t>加藤淳二</t>
    <rPh sb="0" eb="4">
      <t>カトウジュンジ</t>
    </rPh>
    <phoneticPr fontId="1"/>
  </si>
  <si>
    <t>岸　靖仁</t>
    <rPh sb="0" eb="1">
      <t>キシ</t>
    </rPh>
    <rPh sb="2" eb="4">
      <t>ヤスヒト</t>
    </rPh>
    <phoneticPr fontId="1"/>
  </si>
  <si>
    <t>三木空翔</t>
    <rPh sb="0" eb="2">
      <t>ミキ</t>
    </rPh>
    <rPh sb="2" eb="3">
      <t>クウ</t>
    </rPh>
    <rPh sb="3" eb="4">
      <t>ショウ</t>
    </rPh>
    <phoneticPr fontId="1"/>
  </si>
  <si>
    <t>土居中学校</t>
    <rPh sb="0" eb="2">
      <t>ドイ</t>
    </rPh>
    <rPh sb="2" eb="5">
      <t>チュウガッコウ</t>
    </rPh>
    <phoneticPr fontId="1"/>
  </si>
  <si>
    <t>続木太翔</t>
    <rPh sb="0" eb="2">
      <t>ツズキ</t>
    </rPh>
    <rPh sb="2" eb="3">
      <t>タ</t>
    </rPh>
    <rPh sb="3" eb="4">
      <t>ショウ</t>
    </rPh>
    <phoneticPr fontId="1"/>
  </si>
  <si>
    <t>神野　徹</t>
    <rPh sb="0" eb="2">
      <t>ジンノ</t>
    </rPh>
    <rPh sb="3" eb="4">
      <t>トウル</t>
    </rPh>
    <phoneticPr fontId="1"/>
  </si>
  <si>
    <t>藤枝教悦</t>
    <rPh sb="0" eb="2">
      <t>フジエダ</t>
    </rPh>
    <rPh sb="2" eb="3">
      <t>キョウ</t>
    </rPh>
    <rPh sb="3" eb="4">
      <t>エツ</t>
    </rPh>
    <phoneticPr fontId="1"/>
  </si>
  <si>
    <t>橋本奈美</t>
    <rPh sb="0" eb="2">
      <t>ハシモト</t>
    </rPh>
    <rPh sb="2" eb="4">
      <t>ナミ</t>
    </rPh>
    <phoneticPr fontId="1"/>
  </si>
  <si>
    <t>新宮ﾊﾞﾄﾞﾐﾝﾄﾝ同好会</t>
    <rPh sb="0" eb="2">
      <t>シングウ</t>
    </rPh>
    <rPh sb="10" eb="13">
      <t>ドウコウカイ</t>
    </rPh>
    <phoneticPr fontId="1"/>
  </si>
  <si>
    <t>石川澄広</t>
    <rPh sb="0" eb="2">
      <t>イシカワ</t>
    </rPh>
    <rPh sb="2" eb="3">
      <t>スミ</t>
    </rPh>
    <rPh sb="3" eb="4">
      <t>ヒロ</t>
    </rPh>
    <phoneticPr fontId="1"/>
  </si>
  <si>
    <t>４部</t>
    <rPh sb="1" eb="2">
      <t>ブ</t>
    </rPh>
    <phoneticPr fontId="2"/>
  </si>
  <si>
    <t>５部</t>
    <rPh sb="1" eb="2">
      <t>ブ</t>
    </rPh>
    <phoneticPr fontId="2"/>
  </si>
  <si>
    <t>５部は試合がないため４部リーグ戦に参加するが、４部の優勝・準優勝にはならない。。</t>
    <rPh sb="1" eb="2">
      <t>ブ</t>
    </rPh>
    <rPh sb="3" eb="5">
      <t>シアイ</t>
    </rPh>
    <rPh sb="11" eb="12">
      <t>ブ</t>
    </rPh>
    <rPh sb="15" eb="16">
      <t>セン</t>
    </rPh>
    <rPh sb="17" eb="19">
      <t>サンカ</t>
    </rPh>
    <rPh sb="24" eb="25">
      <t>ブ</t>
    </rPh>
    <rPh sb="26" eb="28">
      <t>ユウショウ</t>
    </rPh>
    <rPh sb="29" eb="32">
      <t>ジュンユウショウ</t>
    </rPh>
    <phoneticPr fontId="21"/>
  </si>
  <si>
    <t>藤田小百合</t>
    <rPh sb="0" eb="2">
      <t>フジタ</t>
    </rPh>
    <rPh sb="2" eb="5">
      <t>サユリ</t>
    </rPh>
    <phoneticPr fontId="1"/>
  </si>
  <si>
    <t>土居クラブ</t>
    <rPh sb="0" eb="2">
      <t>ドイ</t>
    </rPh>
    <phoneticPr fontId="1"/>
  </si>
  <si>
    <t>合田亜理砂</t>
    <rPh sb="0" eb="2">
      <t>ゴウダ</t>
    </rPh>
    <rPh sb="2" eb="4">
      <t>アリ</t>
    </rPh>
    <rPh sb="4" eb="5">
      <t>スナ</t>
    </rPh>
    <phoneticPr fontId="1"/>
  </si>
  <si>
    <t>加藤　彩</t>
    <rPh sb="0" eb="2">
      <t>カトウ</t>
    </rPh>
    <rPh sb="3" eb="4">
      <t>アヤ</t>
    </rPh>
    <phoneticPr fontId="1"/>
  </si>
  <si>
    <t>阿部一恵</t>
    <rPh sb="0" eb="2">
      <t>アベ</t>
    </rPh>
    <rPh sb="2" eb="4">
      <t>カズエ</t>
    </rPh>
    <phoneticPr fontId="1"/>
  </si>
  <si>
    <t>石川　紫</t>
    <rPh sb="0" eb="2">
      <t>イシカワ</t>
    </rPh>
    <rPh sb="3" eb="4">
      <t>ムラサキ</t>
    </rPh>
    <phoneticPr fontId="2"/>
  </si>
  <si>
    <t>長原芽美</t>
    <rPh sb="0" eb="4">
      <t>ナガハラメグミ</t>
    </rPh>
    <phoneticPr fontId="1"/>
  </si>
  <si>
    <t>阿部　萌</t>
    <rPh sb="0" eb="2">
      <t>アベ</t>
    </rPh>
    <rPh sb="3" eb="4">
      <t>ハジメ</t>
    </rPh>
    <phoneticPr fontId="1"/>
  </si>
  <si>
    <t>女子４部・女子５部</t>
    <rPh sb="0" eb="2">
      <t>ジョシ</t>
    </rPh>
    <rPh sb="3" eb="4">
      <t>ブ</t>
    </rPh>
    <rPh sb="5" eb="7">
      <t>ジョシ</t>
    </rPh>
    <rPh sb="8" eb="9">
      <t>ブ</t>
    </rPh>
    <phoneticPr fontId="21"/>
  </si>
  <si>
    <t>女子４部優勝</t>
    <rPh sb="0" eb="2">
      <t>ジョシ</t>
    </rPh>
    <rPh sb="3" eb="4">
      <t>ブ</t>
    </rPh>
    <rPh sb="4" eb="6">
      <t>ユウショウ</t>
    </rPh>
    <phoneticPr fontId="2"/>
  </si>
  <si>
    <t>女子４部準優勝</t>
    <rPh sb="0" eb="2">
      <t>ジョシ</t>
    </rPh>
    <rPh sb="3" eb="4">
      <t>ブ</t>
    </rPh>
    <rPh sb="4" eb="7">
      <t>ジュンユウショウ</t>
    </rPh>
    <phoneticPr fontId="2"/>
  </si>
  <si>
    <t>女子４部･５部</t>
    <rPh sb="0" eb="2">
      <t>ジョシ</t>
    </rPh>
    <rPh sb="6" eb="7">
      <t>ブ</t>
    </rPh>
    <phoneticPr fontId="21"/>
  </si>
  <si>
    <t>合田直子</t>
    <rPh sb="0" eb="2">
      <t>ゴウダ</t>
    </rPh>
    <rPh sb="2" eb="4">
      <t>ナオコ</t>
    </rPh>
    <phoneticPr fontId="1"/>
  </si>
  <si>
    <t>川之江クラブ</t>
    <rPh sb="0" eb="3">
      <t>カワノエ</t>
    </rPh>
    <phoneticPr fontId="1"/>
  </si>
  <si>
    <t>大西七星</t>
    <rPh sb="0" eb="2">
      <t>オオニシ</t>
    </rPh>
    <rPh sb="2" eb="4">
      <t>ナナホ</t>
    </rPh>
    <phoneticPr fontId="1"/>
  </si>
  <si>
    <t>新宮中学校</t>
    <rPh sb="0" eb="5">
      <t>シングウチュウガッコウ</t>
    </rPh>
    <phoneticPr fontId="1"/>
  </si>
  <si>
    <t>近藤すみ代</t>
    <rPh sb="0" eb="2">
      <t>コンドウ</t>
    </rPh>
    <rPh sb="4" eb="5">
      <t>ヨ</t>
    </rPh>
    <phoneticPr fontId="1"/>
  </si>
  <si>
    <t>木下　泉</t>
    <rPh sb="0" eb="2">
      <t>キノシタ</t>
    </rPh>
    <rPh sb="3" eb="4">
      <t>イズミ</t>
    </rPh>
    <phoneticPr fontId="1"/>
  </si>
  <si>
    <t>岸　幸子</t>
    <rPh sb="0" eb="1">
      <t>キシ</t>
    </rPh>
    <rPh sb="2" eb="4">
      <t>サチコ</t>
    </rPh>
    <phoneticPr fontId="1"/>
  </si>
  <si>
    <t>阿部幹誉</t>
    <rPh sb="0" eb="4">
      <t>アベミキヨ</t>
    </rPh>
    <phoneticPr fontId="1"/>
  </si>
  <si>
    <t>山内萌里</t>
    <rPh sb="0" eb="4">
      <t>ヤマウチモエリ</t>
    </rPh>
    <phoneticPr fontId="1"/>
  </si>
  <si>
    <t>鈴木杏奈</t>
    <rPh sb="0" eb="4">
      <t>スズキアンナ</t>
    </rPh>
    <phoneticPr fontId="1"/>
  </si>
  <si>
    <t>橋本姫奈</t>
    <rPh sb="0" eb="4">
      <t>ハシモトヒメナ</t>
    </rPh>
    <phoneticPr fontId="1"/>
  </si>
  <si>
    <t>髙橋七海</t>
    <rPh sb="0" eb="4">
      <t>タカハシナナミ</t>
    </rPh>
    <phoneticPr fontId="1"/>
  </si>
  <si>
    <t>鈴木 琴</t>
    <rPh sb="0" eb="2">
      <t>スズキ</t>
    </rPh>
    <rPh sb="3" eb="4">
      <t>コト</t>
    </rPh>
    <phoneticPr fontId="1"/>
  </si>
  <si>
    <t>初心者男子・女子</t>
    <rPh sb="0" eb="3">
      <t>ショシンシャ</t>
    </rPh>
    <rPh sb="3" eb="5">
      <t>ダンシ</t>
    </rPh>
    <rPh sb="6" eb="8">
      <t>ジョシ</t>
    </rPh>
    <phoneticPr fontId="21"/>
  </si>
  <si>
    <t>女子初心者優勝</t>
    <rPh sb="0" eb="2">
      <t>ジョシ</t>
    </rPh>
    <rPh sb="2" eb="5">
      <t>ショシンシャ</t>
    </rPh>
    <rPh sb="5" eb="7">
      <t>ユウショウ</t>
    </rPh>
    <phoneticPr fontId="2"/>
  </si>
  <si>
    <t>女子初心者準優勝</t>
    <rPh sb="0" eb="2">
      <t>ジョシ</t>
    </rPh>
    <rPh sb="2" eb="5">
      <t>ショシンシャ</t>
    </rPh>
    <rPh sb="5" eb="8">
      <t>ジュンユウショウ</t>
    </rPh>
    <phoneticPr fontId="2"/>
  </si>
  <si>
    <t>初心者</t>
    <rPh sb="0" eb="3">
      <t>ショシンシャ</t>
    </rPh>
    <phoneticPr fontId="21"/>
  </si>
  <si>
    <t>男子初心者３チームは、上表の順位結果により、男子初心者の優勝と準優勝を決定する。</t>
    <rPh sb="0" eb="2">
      <t>ダンシ</t>
    </rPh>
    <rPh sb="2" eb="5">
      <t>ショシンシャ</t>
    </rPh>
    <rPh sb="11" eb="13">
      <t>ジョウヒョウ</t>
    </rPh>
    <rPh sb="14" eb="16">
      <t>ジュンイ</t>
    </rPh>
    <rPh sb="16" eb="18">
      <t>ケッカ</t>
    </rPh>
    <rPh sb="22" eb="24">
      <t>ダンシ</t>
    </rPh>
    <rPh sb="24" eb="27">
      <t>ショシンシャ</t>
    </rPh>
    <rPh sb="28" eb="30">
      <t>ユウショウ</t>
    </rPh>
    <rPh sb="31" eb="32">
      <t>ジュン</t>
    </rPh>
    <rPh sb="32" eb="34">
      <t>ユウショウ</t>
    </rPh>
    <rPh sb="35" eb="37">
      <t>ケッテイ</t>
    </rPh>
    <phoneticPr fontId="21"/>
  </si>
  <si>
    <t>女子初心者３チームは、上表の順位結果により、女子初心者の優勝と準優勝を決定する。</t>
    <rPh sb="0" eb="2">
      <t>ジョシ</t>
    </rPh>
    <rPh sb="2" eb="5">
      <t>ショシンシャ</t>
    </rPh>
    <rPh sb="11" eb="13">
      <t>ジョウヒョウ</t>
    </rPh>
    <rPh sb="14" eb="16">
      <t>ジュンイ</t>
    </rPh>
    <rPh sb="16" eb="18">
      <t>ケッカ</t>
    </rPh>
    <rPh sb="22" eb="24">
      <t>ジョシ</t>
    </rPh>
    <rPh sb="24" eb="27">
      <t>ショシンシャ</t>
    </rPh>
    <rPh sb="28" eb="30">
      <t>ユウショウ</t>
    </rPh>
    <rPh sb="31" eb="32">
      <t>ジュン</t>
    </rPh>
    <rPh sb="32" eb="34">
      <t>ユウショウ</t>
    </rPh>
    <rPh sb="35" eb="37">
      <t>ケッテイ</t>
    </rPh>
    <phoneticPr fontId="21"/>
  </si>
  <si>
    <t>女子４部３チームは、上表の順位結果により、女子４部の優勝と準優勝を決定する。</t>
    <rPh sb="0" eb="2">
      <t>ジョシ</t>
    </rPh>
    <rPh sb="3" eb="4">
      <t>ブ</t>
    </rPh>
    <rPh sb="10" eb="12">
      <t>ジョウヒョウ</t>
    </rPh>
    <rPh sb="13" eb="15">
      <t>ジュンイ</t>
    </rPh>
    <rPh sb="15" eb="17">
      <t>ケッカ</t>
    </rPh>
    <rPh sb="21" eb="23">
      <t>ジョシ</t>
    </rPh>
    <rPh sb="24" eb="25">
      <t>ブ</t>
    </rPh>
    <rPh sb="26" eb="28">
      <t>ユウショウ</t>
    </rPh>
    <rPh sb="29" eb="30">
      <t>ジュン</t>
    </rPh>
    <rPh sb="30" eb="32">
      <t>ユウショウ</t>
    </rPh>
    <rPh sb="33" eb="35">
      <t>ケッテイ</t>
    </rPh>
    <phoneticPr fontId="21"/>
  </si>
  <si>
    <t>女子５部３チームは、上表の順位結果により、女子５部の優勝と準優勝を決定する。</t>
    <rPh sb="0" eb="2">
      <t>ジョシ</t>
    </rPh>
    <rPh sb="3" eb="4">
      <t>ブ</t>
    </rPh>
    <rPh sb="10" eb="12">
      <t>ジョウヒョウ</t>
    </rPh>
    <rPh sb="13" eb="15">
      <t>ジュンイ</t>
    </rPh>
    <rPh sb="15" eb="17">
      <t>ケッカ</t>
    </rPh>
    <rPh sb="21" eb="23">
      <t>ジョシ</t>
    </rPh>
    <rPh sb="24" eb="25">
      <t>ブ</t>
    </rPh>
    <rPh sb="26" eb="28">
      <t>ユウショウ</t>
    </rPh>
    <rPh sb="29" eb="30">
      <t>ジュン</t>
    </rPh>
    <rPh sb="30" eb="32">
      <t>ユウショウ</t>
    </rPh>
    <rPh sb="33" eb="35">
      <t>ケッテイ</t>
    </rPh>
    <phoneticPr fontId="21"/>
  </si>
  <si>
    <t>内藤　健</t>
    <rPh sb="0" eb="2">
      <t>ナイトウ</t>
    </rPh>
    <rPh sb="3" eb="4">
      <t>ケン</t>
    </rPh>
    <phoneticPr fontId="1"/>
  </si>
  <si>
    <t>首藤祐輔</t>
    <rPh sb="0" eb="2">
      <t>シュトウ</t>
    </rPh>
    <rPh sb="2" eb="4">
      <t>ユウスケ</t>
    </rPh>
    <phoneticPr fontId="1"/>
  </si>
  <si>
    <t>松原智弥</t>
    <rPh sb="0" eb="2">
      <t>マツバラ</t>
    </rPh>
    <rPh sb="2" eb="4">
      <t>トモヤ</t>
    </rPh>
    <phoneticPr fontId="1"/>
  </si>
  <si>
    <t>合田結人</t>
    <rPh sb="0" eb="2">
      <t>ゴウダ</t>
    </rPh>
    <rPh sb="2" eb="3">
      <t>ユイ</t>
    </rPh>
    <rPh sb="3" eb="4">
      <t>ト</t>
    </rPh>
    <phoneticPr fontId="1"/>
  </si>
  <si>
    <t>山川慶翔</t>
    <rPh sb="0" eb="4">
      <t>ヤマカワケイショウ</t>
    </rPh>
    <phoneticPr fontId="1"/>
  </si>
  <si>
    <t>合田拳斗</t>
    <rPh sb="0" eb="2">
      <t>ゴウダ</t>
    </rPh>
    <rPh sb="2" eb="3">
      <t>ケン</t>
    </rPh>
    <rPh sb="3" eb="4">
      <t>ト</t>
    </rPh>
    <phoneticPr fontId="1"/>
  </si>
  <si>
    <t>髙橋柚杏</t>
    <rPh sb="0" eb="2">
      <t>タカハシ</t>
    </rPh>
    <rPh sb="2" eb="3">
      <t>ユズ</t>
    </rPh>
    <rPh sb="3" eb="4">
      <t>アン</t>
    </rPh>
    <phoneticPr fontId="1"/>
  </si>
  <si>
    <t>岩本純奈</t>
    <rPh sb="0" eb="2">
      <t>イワモト</t>
    </rPh>
    <rPh sb="2" eb="3">
      <t>ジュン</t>
    </rPh>
    <rPh sb="3" eb="4">
      <t>ナ</t>
    </rPh>
    <phoneticPr fontId="1"/>
  </si>
  <si>
    <t>星川　凛</t>
    <rPh sb="0" eb="2">
      <t>ホシカワ</t>
    </rPh>
    <rPh sb="3" eb="4">
      <t>リン</t>
    </rPh>
    <phoneticPr fontId="1"/>
  </si>
  <si>
    <t>山本　響</t>
    <rPh sb="0" eb="2">
      <t>ヤマモト</t>
    </rPh>
    <rPh sb="3" eb="4">
      <t>キョウ</t>
    </rPh>
    <phoneticPr fontId="1"/>
  </si>
  <si>
    <t>佐古ひかり</t>
    <rPh sb="0" eb="2">
      <t>サコ</t>
    </rPh>
    <phoneticPr fontId="1"/>
  </si>
  <si>
    <t>野村優莉</t>
    <rPh sb="0" eb="2">
      <t>ノムラ</t>
    </rPh>
    <rPh sb="2" eb="3">
      <t>ユウ</t>
    </rPh>
    <rPh sb="3" eb="4">
      <t>リ</t>
    </rPh>
    <phoneticPr fontId="1"/>
  </si>
  <si>
    <t>女子２部・男子3部</t>
    <rPh sb="0" eb="2">
      <t>ジョシ</t>
    </rPh>
    <rPh sb="3" eb="4">
      <t>ブ</t>
    </rPh>
    <rPh sb="5" eb="7">
      <t>ダンシ</t>
    </rPh>
    <rPh sb="8" eb="9">
      <t>ブ</t>
    </rPh>
    <phoneticPr fontId="21"/>
  </si>
  <si>
    <t>女子２部･男子３部</t>
    <rPh sb="5" eb="7">
      <t>ダンシ</t>
    </rPh>
    <phoneticPr fontId="21"/>
  </si>
  <si>
    <t>15点3ｹﾞｰﾑ</t>
    <rPh sb="2" eb="3">
      <t>テン</t>
    </rPh>
    <phoneticPr fontId="2"/>
  </si>
  <si>
    <t>男子４部・５部</t>
  </si>
  <si>
    <t>男子４部５チームは、順位結果により、男子４部の優勝と準優勝を決定する。</t>
    <rPh sb="0" eb="2">
      <t>ダンシ</t>
    </rPh>
    <rPh sb="3" eb="4">
      <t>ブ</t>
    </rPh>
    <rPh sb="10" eb="12">
      <t>ジュンイ</t>
    </rPh>
    <rPh sb="12" eb="14">
      <t>ケッカ</t>
    </rPh>
    <rPh sb="18" eb="20">
      <t>ダンシ</t>
    </rPh>
    <rPh sb="21" eb="22">
      <t>ブ</t>
    </rPh>
    <rPh sb="23" eb="25">
      <t>ユウショウ</t>
    </rPh>
    <rPh sb="26" eb="27">
      <t>ジュン</t>
    </rPh>
    <rPh sb="27" eb="29">
      <t>ユウショウ</t>
    </rPh>
    <rPh sb="30" eb="32">
      <t>ケッテイ</t>
    </rPh>
    <phoneticPr fontId="21"/>
  </si>
  <si>
    <t>女子２部４チームは、上表の順位結果により、女子２部の優勝と準優勝を決定する。</t>
    <rPh sb="0" eb="2">
      <t>ジョシ</t>
    </rPh>
    <rPh sb="3" eb="4">
      <t>ブ</t>
    </rPh>
    <rPh sb="10" eb="12">
      <t>ジョウヒョウ</t>
    </rPh>
    <rPh sb="13" eb="15">
      <t>ジュンイ</t>
    </rPh>
    <rPh sb="15" eb="17">
      <t>ケッカ</t>
    </rPh>
    <rPh sb="21" eb="23">
      <t>ジョシ</t>
    </rPh>
    <rPh sb="24" eb="25">
      <t>ブ</t>
    </rPh>
    <rPh sb="26" eb="28">
      <t>ユウショウ</t>
    </rPh>
    <rPh sb="29" eb="30">
      <t>ジュン</t>
    </rPh>
    <rPh sb="30" eb="32">
      <t>ユウショウ</t>
    </rPh>
    <rPh sb="33" eb="35">
      <t>ケッテイ</t>
    </rPh>
    <phoneticPr fontId="21"/>
  </si>
  <si>
    <t>２部</t>
    <rPh sb="1" eb="2">
      <t>ブ</t>
    </rPh>
    <phoneticPr fontId="2"/>
  </si>
  <si>
    <t>３部</t>
    <rPh sb="1" eb="2">
      <t>ブ</t>
    </rPh>
    <phoneticPr fontId="2"/>
  </si>
  <si>
    <t>男子３部２チームは、上表の順位結果により、男子３部の優勝と準優勝を決定する。(直接対決結果ではない)</t>
    <rPh sb="0" eb="2">
      <t>ダンシ</t>
    </rPh>
    <rPh sb="3" eb="4">
      <t>ブ</t>
    </rPh>
    <rPh sb="10" eb="12">
      <t>ジョウヒョウ</t>
    </rPh>
    <rPh sb="13" eb="15">
      <t>ジュンイ</t>
    </rPh>
    <rPh sb="15" eb="17">
      <t>ケッカ</t>
    </rPh>
    <rPh sb="21" eb="23">
      <t>ダンシ</t>
    </rPh>
    <rPh sb="24" eb="25">
      <t>ブ</t>
    </rPh>
    <rPh sb="26" eb="28">
      <t>ユウショウ</t>
    </rPh>
    <rPh sb="29" eb="30">
      <t>ジュン</t>
    </rPh>
    <rPh sb="30" eb="32">
      <t>ユウショウ</t>
    </rPh>
    <rPh sb="33" eb="35">
      <t>ケッテイ</t>
    </rPh>
    <rPh sb="39" eb="41">
      <t>チョクセツ</t>
    </rPh>
    <rPh sb="41" eb="43">
      <t>タイケツ</t>
    </rPh>
    <rPh sb="43" eb="45">
      <t>ケッカ</t>
    </rPh>
    <phoneticPr fontId="21"/>
  </si>
  <si>
    <t>立川真也</t>
    <rPh sb="0" eb="2">
      <t>タチカワ</t>
    </rPh>
    <rPh sb="2" eb="4">
      <t>シンヤ</t>
    </rPh>
    <phoneticPr fontId="1"/>
  </si>
  <si>
    <t>鈴木雄一郎</t>
    <rPh sb="0" eb="2">
      <t>スズキ</t>
    </rPh>
    <rPh sb="2" eb="5">
      <t>ユウイチロウ</t>
    </rPh>
    <phoneticPr fontId="1"/>
  </si>
  <si>
    <t>H30年6月10日（日）　三島運動公園体育館サブアリーナ　参加人数70名</t>
    <rPh sb="3" eb="4">
      <t>ネン</t>
    </rPh>
    <rPh sb="5" eb="6">
      <t>ガツ</t>
    </rPh>
    <rPh sb="8" eb="9">
      <t>ヒ</t>
    </rPh>
    <rPh sb="10" eb="11">
      <t>ヒ</t>
    </rPh>
    <rPh sb="13" eb="15">
      <t>ミシマ</t>
    </rPh>
    <rPh sb="15" eb="19">
      <t>ウンドウコウエン</t>
    </rPh>
    <rPh sb="19" eb="22">
      <t>タイイクカン</t>
    </rPh>
    <rPh sb="29" eb="31">
      <t>サンカ</t>
    </rPh>
    <rPh sb="31" eb="33">
      <t>ニンズウ</t>
    </rPh>
    <rPh sb="35" eb="36">
      <t>メイ</t>
    </rPh>
    <phoneticPr fontId="2"/>
  </si>
  <si>
    <t>1</t>
    <phoneticPr fontId="2"/>
  </si>
  <si>
    <t>2</t>
    <phoneticPr fontId="2"/>
  </si>
  <si>
    <t>6</t>
    <phoneticPr fontId="2"/>
  </si>
  <si>
    <t>3</t>
    <phoneticPr fontId="2"/>
  </si>
  <si>
    <t>4</t>
    <phoneticPr fontId="2"/>
  </si>
  <si>
    <t>5</t>
    <phoneticPr fontId="2"/>
  </si>
  <si>
    <t>関川クラブ</t>
  </si>
  <si>
    <t>TEAM BLOWIN</t>
    <phoneticPr fontId="2"/>
  </si>
  <si>
    <t>2</t>
    <phoneticPr fontId="2"/>
  </si>
  <si>
    <t>3</t>
    <phoneticPr fontId="2"/>
  </si>
  <si>
    <t>4</t>
    <phoneticPr fontId="2"/>
  </si>
  <si>
    <t>石川壱斗</t>
    <phoneticPr fontId="2"/>
  </si>
  <si>
    <t>長原正悟</t>
    <phoneticPr fontId="2"/>
  </si>
  <si>
    <t>脇真紀子</t>
    <rPh sb="0" eb="1">
      <t>ワキ</t>
    </rPh>
    <rPh sb="1" eb="4">
      <t>マキコ</t>
    </rPh>
    <phoneticPr fontId="1"/>
  </si>
  <si>
    <t>(認定優勝)</t>
    <rPh sb="1" eb="3">
      <t>ニンテイ</t>
    </rPh>
    <rPh sb="3" eb="5">
      <t>ユウショウ</t>
    </rPh>
    <phoneticPr fontId="21"/>
  </si>
  <si>
    <t>森　勇気</t>
  </si>
  <si>
    <t>森　真樹</t>
  </si>
  <si>
    <t>男子２部 優勝</t>
    <rPh sb="0" eb="2">
      <t>ダンシ</t>
    </rPh>
    <rPh sb="3" eb="4">
      <t>ブ</t>
    </rPh>
    <rPh sb="5" eb="7">
      <t>ユウショウ</t>
    </rPh>
    <phoneticPr fontId="2"/>
  </si>
  <si>
    <t>男子３部 優勝</t>
    <rPh sb="0" eb="2">
      <t>ダンシ</t>
    </rPh>
    <rPh sb="3" eb="4">
      <t>ブ</t>
    </rPh>
    <rPh sb="5" eb="7">
      <t>ユウショウ</t>
    </rPh>
    <phoneticPr fontId="2"/>
  </si>
  <si>
    <t>男子４部 優勝</t>
    <rPh sb="0" eb="2">
      <t>ダンシ</t>
    </rPh>
    <rPh sb="3" eb="4">
      <t>ブ</t>
    </rPh>
    <rPh sb="5" eb="7">
      <t>ユウショウ</t>
    </rPh>
    <phoneticPr fontId="2"/>
  </si>
  <si>
    <t>男子初心者 優勝</t>
    <rPh sb="0" eb="2">
      <t>ダンシ</t>
    </rPh>
    <rPh sb="2" eb="5">
      <t>ショシンシャ</t>
    </rPh>
    <rPh sb="6" eb="8">
      <t>ユウショウ</t>
    </rPh>
    <phoneticPr fontId="2"/>
  </si>
  <si>
    <t>男子２部 準優勝</t>
    <rPh sb="0" eb="2">
      <t>ダンシ</t>
    </rPh>
    <rPh sb="3" eb="4">
      <t>ブ</t>
    </rPh>
    <rPh sb="5" eb="8">
      <t>ジュンユウショウ</t>
    </rPh>
    <phoneticPr fontId="2"/>
  </si>
  <si>
    <t>男子３部 準優勝</t>
    <rPh sb="0" eb="2">
      <t>ダンシ</t>
    </rPh>
    <rPh sb="3" eb="4">
      <t>ブ</t>
    </rPh>
    <rPh sb="5" eb="6">
      <t>ジュン</t>
    </rPh>
    <rPh sb="6" eb="8">
      <t>ユウショウ</t>
    </rPh>
    <phoneticPr fontId="2"/>
  </si>
  <si>
    <t>男子４部 準優勝</t>
    <rPh sb="0" eb="2">
      <t>ダンシ</t>
    </rPh>
    <rPh sb="3" eb="4">
      <t>ブ</t>
    </rPh>
    <rPh sb="5" eb="6">
      <t>ジュン</t>
    </rPh>
    <rPh sb="6" eb="8">
      <t>ユウショウ</t>
    </rPh>
    <phoneticPr fontId="2"/>
  </si>
  <si>
    <t>男子初心者 準優勝</t>
    <rPh sb="0" eb="2">
      <t>ダンシ</t>
    </rPh>
    <rPh sb="2" eb="5">
      <t>ショシンシャ</t>
    </rPh>
    <rPh sb="6" eb="7">
      <t>ジュン</t>
    </rPh>
    <rPh sb="7" eb="9">
      <t>ユウショウ</t>
    </rPh>
    <phoneticPr fontId="2"/>
  </si>
  <si>
    <t>女子２部 優勝</t>
    <rPh sb="0" eb="2">
      <t>ジョシ</t>
    </rPh>
    <rPh sb="3" eb="4">
      <t>ブ</t>
    </rPh>
    <rPh sb="5" eb="7">
      <t>ユウショウ</t>
    </rPh>
    <phoneticPr fontId="2"/>
  </si>
  <si>
    <t>女子初心者 優勝</t>
    <rPh sb="0" eb="2">
      <t>ジョシ</t>
    </rPh>
    <rPh sb="2" eb="5">
      <t>ショシンシャ</t>
    </rPh>
    <rPh sb="6" eb="8">
      <t>ユウショウ</t>
    </rPh>
    <phoneticPr fontId="2"/>
  </si>
  <si>
    <t>女子２部 準優勝</t>
    <rPh sb="0" eb="2">
      <t>ジョシ</t>
    </rPh>
    <rPh sb="3" eb="4">
      <t>ブ</t>
    </rPh>
    <rPh sb="5" eb="8">
      <t>ジュンユウショウ</t>
    </rPh>
    <phoneticPr fontId="2"/>
  </si>
  <si>
    <t>女子初心者 準優勝</t>
    <rPh sb="0" eb="2">
      <t>ジョシ</t>
    </rPh>
    <rPh sb="2" eb="5">
      <t>ショシンシャ</t>
    </rPh>
    <rPh sb="6" eb="9">
      <t>ジュンユウショウ</t>
    </rPh>
    <phoneticPr fontId="2"/>
  </si>
  <si>
    <t>１５時過ぎに２部の決勝を残すのみとなり、１５時４０分頃全試合終了。</t>
    <rPh sb="2" eb="3">
      <t>ジ</t>
    </rPh>
    <rPh sb="3" eb="4">
      <t>ス</t>
    </rPh>
    <rPh sb="7" eb="8">
      <t>ブ</t>
    </rPh>
    <rPh sb="9" eb="11">
      <t>ケッショウ</t>
    </rPh>
    <rPh sb="12" eb="13">
      <t>ノコ</t>
    </rPh>
    <rPh sb="22" eb="23">
      <t>ジ</t>
    </rPh>
    <rPh sb="25" eb="26">
      <t>フン</t>
    </rPh>
    <rPh sb="26" eb="27">
      <t>コロ</t>
    </rPh>
    <rPh sb="27" eb="28">
      <t>ゼン</t>
    </rPh>
    <rPh sb="28" eb="30">
      <t>シアイ</t>
    </rPh>
    <rPh sb="30" eb="32">
      <t>シュウリョウ</t>
    </rPh>
    <phoneticPr fontId="2"/>
  </si>
  <si>
    <t>１６時に片付けまで終了。</t>
    <rPh sb="2" eb="3">
      <t>ジ</t>
    </rPh>
    <rPh sb="4" eb="6">
      <t>カタヅ</t>
    </rPh>
    <rPh sb="9" eb="11">
      <t>シュウリョウ</t>
    </rPh>
    <phoneticPr fontId="2"/>
  </si>
  <si>
    <t>終了後、夕方まで交流試合。</t>
    <rPh sb="0" eb="3">
      <t>シュウリョウゴ</t>
    </rPh>
    <rPh sb="4" eb="6">
      <t>ユウガタ</t>
    </rPh>
    <rPh sb="8" eb="10">
      <t>コウリュウ</t>
    </rPh>
    <rPh sb="10" eb="12">
      <t>シアイ</t>
    </rPh>
    <phoneticPr fontId="2"/>
  </si>
  <si>
    <t>男子５部 認定優勝</t>
    <rPh sb="0" eb="2">
      <t>ダンシ</t>
    </rPh>
    <rPh sb="3" eb="4">
      <t>ブ</t>
    </rPh>
    <rPh sb="5" eb="7">
      <t>ニンテイ</t>
    </rPh>
    <rPh sb="7" eb="9">
      <t>ユウショウ</t>
    </rPh>
    <phoneticPr fontId="2"/>
  </si>
  <si>
    <t>女子３部　なし</t>
    <rPh sb="0" eb="2">
      <t>ジョシ</t>
    </rPh>
    <rPh sb="3" eb="4">
      <t>ブ</t>
    </rPh>
    <phoneticPr fontId="2"/>
  </si>
  <si>
    <t>女子４部 優勝</t>
    <rPh sb="0" eb="2">
      <t>ジョシ</t>
    </rPh>
    <rPh sb="3" eb="4">
      <t>ブ</t>
    </rPh>
    <rPh sb="5" eb="7">
      <t>ユウショウ</t>
    </rPh>
    <phoneticPr fontId="2"/>
  </si>
  <si>
    <t>女子４部 準優勝</t>
    <rPh sb="0" eb="2">
      <t>ジョシ</t>
    </rPh>
    <rPh sb="3" eb="4">
      <t>ブ</t>
    </rPh>
    <rPh sb="5" eb="6">
      <t>ジュン</t>
    </rPh>
    <rPh sb="6" eb="8">
      <t>ユウショウ</t>
    </rPh>
    <phoneticPr fontId="2"/>
  </si>
  <si>
    <t>女子５部 優勝</t>
    <rPh sb="0" eb="2">
      <t>ジョシ</t>
    </rPh>
    <rPh sb="3" eb="4">
      <t>ブ</t>
    </rPh>
    <rPh sb="5" eb="7">
      <t>ユウショウ</t>
    </rPh>
    <phoneticPr fontId="2"/>
  </si>
  <si>
    <t>女子５部 準優勝</t>
    <rPh sb="0" eb="2">
      <t>ジョシ</t>
    </rPh>
    <rPh sb="3" eb="4">
      <t>ブ</t>
    </rPh>
    <rPh sb="5" eb="6">
      <t>ジュン</t>
    </rPh>
    <rPh sb="6" eb="8">
      <t>ユウショウ</t>
    </rPh>
    <phoneticPr fontId="2"/>
  </si>
  <si>
    <t>来賓で四国中央市 篠原市長、市議会 曽我部議長の挨拶をいただいた。（8：50～8：55）</t>
    <rPh sb="0" eb="2">
      <t>ライヒン</t>
    </rPh>
    <rPh sb="3" eb="8">
      <t>ｓ</t>
    </rPh>
    <rPh sb="9" eb="11">
      <t>シノハラ</t>
    </rPh>
    <rPh sb="11" eb="13">
      <t>シチョウ</t>
    </rPh>
    <rPh sb="14" eb="15">
      <t>シ</t>
    </rPh>
    <rPh sb="15" eb="17">
      <t>ギカイ</t>
    </rPh>
    <rPh sb="18" eb="21">
      <t>ソガベ</t>
    </rPh>
    <rPh sb="21" eb="23">
      <t>ギチョウ</t>
    </rPh>
    <rPh sb="24" eb="26">
      <t>アイサツ</t>
    </rPh>
    <phoneticPr fontId="2"/>
  </si>
  <si>
    <t>　（1階のイベントと開会式時間が重なった関係で10分早く開会式を開始。）</t>
    <rPh sb="3" eb="4">
      <t>カイ</t>
    </rPh>
    <rPh sb="10" eb="13">
      <t>カイカイシキ</t>
    </rPh>
    <rPh sb="13" eb="15">
      <t>ジカン</t>
    </rPh>
    <rPh sb="16" eb="17">
      <t>カサ</t>
    </rPh>
    <rPh sb="20" eb="22">
      <t>カンケイ</t>
    </rPh>
    <rPh sb="25" eb="26">
      <t>フン</t>
    </rPh>
    <rPh sb="26" eb="27">
      <t>ハヤ</t>
    </rPh>
    <rPh sb="28" eb="31">
      <t>カイカイシキ</t>
    </rPh>
    <rPh sb="32" eb="34">
      <t>カイシ</t>
    </rPh>
    <phoneticPr fontId="2"/>
  </si>
  <si>
    <t>６面使用。試合数が少なく、コート別に部を分けた。</t>
    <rPh sb="1" eb="2">
      <t>メン</t>
    </rPh>
    <rPh sb="2" eb="4">
      <t>シヨウ</t>
    </rPh>
    <rPh sb="16" eb="17">
      <t>ベツ</t>
    </rPh>
    <rPh sb="18" eb="19">
      <t>ブ</t>
    </rPh>
    <rPh sb="20" eb="21">
      <t>ワ</t>
    </rPh>
    <phoneticPr fontId="2"/>
  </si>
  <si>
    <t>女子４，５部が予想以上に進行が速く、男子２部Ｂが予想以上に遅かった。</t>
    <rPh sb="0" eb="2">
      <t>ジョシ</t>
    </rPh>
    <rPh sb="5" eb="6">
      <t>ブ</t>
    </rPh>
    <rPh sb="7" eb="9">
      <t>ヨソウ</t>
    </rPh>
    <rPh sb="9" eb="11">
      <t>イジョウ</t>
    </rPh>
    <rPh sb="12" eb="14">
      <t>シンコウ</t>
    </rPh>
    <rPh sb="15" eb="16">
      <t>ハヤ</t>
    </rPh>
    <rPh sb="18" eb="20">
      <t>ダンシ</t>
    </rPh>
    <rPh sb="21" eb="22">
      <t>ブ</t>
    </rPh>
    <rPh sb="24" eb="26">
      <t>ヨソウ</t>
    </rPh>
    <rPh sb="26" eb="28">
      <t>イジョウ</t>
    </rPh>
    <rPh sb="29" eb="30">
      <t>オソ</t>
    </rPh>
    <phoneticPr fontId="2"/>
  </si>
  <si>
    <t>２１点ゲームは１試合２６分程度の進行。</t>
    <rPh sb="2" eb="3">
      <t>テン</t>
    </rPh>
    <rPh sb="8" eb="10">
      <t>シアイ</t>
    </rPh>
    <rPh sb="12" eb="13">
      <t>フン</t>
    </rPh>
    <rPh sb="13" eb="15">
      <t>テイド</t>
    </rPh>
    <rPh sb="16" eb="18">
      <t>シンコウ</t>
    </rPh>
    <phoneticPr fontId="2"/>
  </si>
  <si>
    <t>１５点ゲームは１試合１８～２２分程度の進行。</t>
    <rPh sb="2" eb="3">
      <t>テン</t>
    </rPh>
    <rPh sb="8" eb="10">
      <t>シアイ</t>
    </rPh>
    <rPh sb="15" eb="16">
      <t>フン</t>
    </rPh>
    <rPh sb="16" eb="18">
      <t>テイド</t>
    </rPh>
    <rPh sb="19" eb="21">
      <t>シンコウ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</si>
</sst>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6" formatCode="&quot;¥&quot;#,##0;[Red]&quot;¥&quot;\-#,##0"/>
    <numFmt numFmtId="176" formatCode="&quot;(&quot;@&quot;)&quot;"/>
    <numFmt numFmtId="177" formatCode="\-"/>
    <numFmt numFmtId="178" formatCode="&quot;&quot;@&quot;位&quot;"/>
  </numFmts>
  <fonts count="61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ＭＳ ゴシック"/>
      <family val="3"/>
      <charset val="128"/>
    </font>
    <font>
      <sz val="11"/>
      <color indexed="17"/>
      <name val="ＭＳ Ｐゴシック"/>
      <family val="3"/>
      <charset val="128"/>
    </font>
    <font>
      <sz val="6"/>
      <name val="ＭＳ ゴシック"/>
      <family val="3"/>
      <charset val="128"/>
    </font>
    <font>
      <b/>
      <sz val="20"/>
      <color indexed="8"/>
      <name val="HG丸ｺﾞｼｯｸM-PRO"/>
      <family val="3"/>
      <charset val="128"/>
    </font>
    <font>
      <b/>
      <sz val="20"/>
      <color indexed="8"/>
      <name val="ＭＳ Ｐゴシック"/>
      <family val="3"/>
      <charset val="128"/>
    </font>
    <font>
      <sz val="20"/>
      <color indexed="8"/>
      <name val="ＭＳ Ｐゴシック"/>
      <family val="3"/>
      <charset val="128"/>
    </font>
    <font>
      <sz val="18"/>
      <color indexed="8"/>
      <name val="ＭＳ Ｐゴシック"/>
      <family val="3"/>
      <charset val="128"/>
    </font>
    <font>
      <b/>
      <sz val="22"/>
      <color indexed="8"/>
      <name val="HG丸ｺﾞｼｯｸM-PRO"/>
      <family val="3"/>
      <charset val="128"/>
    </font>
    <font>
      <sz val="8"/>
      <color indexed="8"/>
      <name val="ＭＳ Ｐゴシック"/>
      <family val="3"/>
      <charset val="128"/>
    </font>
    <font>
      <sz val="7"/>
      <color indexed="8"/>
      <name val="ＭＳ Ｐゴシック"/>
      <family val="3"/>
      <charset val="128"/>
    </font>
    <font>
      <sz val="12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sz val="11"/>
      <color indexed="8"/>
      <name val="ＭＳ ゴシック"/>
      <family val="3"/>
      <charset val="128"/>
    </font>
    <font>
      <sz val="8"/>
      <color indexed="8"/>
      <name val="ＭＳ ゴシック"/>
      <family val="3"/>
      <charset val="128"/>
    </font>
    <font>
      <sz val="10"/>
      <color indexed="8"/>
      <name val="ＭＳ Ｐゴシック"/>
      <family val="3"/>
      <charset val="128"/>
    </font>
    <font>
      <sz val="11"/>
      <name val="標準明朝"/>
      <family val="1"/>
      <charset val="128"/>
    </font>
    <font>
      <sz val="10"/>
      <color indexed="8"/>
      <name val="ＭＳ ゴシック"/>
      <family val="3"/>
      <charset val="128"/>
    </font>
    <font>
      <sz val="7"/>
      <color indexed="8"/>
      <name val="ＭＳ ゴシック"/>
      <family val="3"/>
      <charset val="128"/>
    </font>
    <font>
      <sz val="12"/>
      <name val="ＭＳ ゴシック"/>
      <family val="3"/>
      <charset val="128"/>
    </font>
    <font>
      <b/>
      <sz val="12"/>
      <color indexed="8"/>
      <name val="ＭＳ ゴシック"/>
      <family val="3"/>
      <charset val="128"/>
    </font>
    <font>
      <sz val="14"/>
      <color indexed="8"/>
      <name val="ＭＳ ゴシック"/>
      <family val="3"/>
      <charset val="128"/>
    </font>
    <font>
      <sz val="14"/>
      <color indexed="8"/>
      <name val="HG丸ｺﾞｼｯｸM-PRO"/>
      <family val="3"/>
      <charset val="128"/>
    </font>
    <font>
      <b/>
      <sz val="16"/>
      <color indexed="8"/>
      <name val="ＭＳ ゴシック"/>
      <family val="3"/>
      <charset val="128"/>
    </font>
    <font>
      <sz val="16"/>
      <color indexed="8"/>
      <name val="ＭＳ ゴシック"/>
      <family val="3"/>
      <charset val="128"/>
    </font>
    <font>
      <sz val="18"/>
      <color indexed="8"/>
      <name val="ＭＳ ゴシック"/>
      <family val="3"/>
      <charset val="128"/>
    </font>
    <font>
      <sz val="20"/>
      <color indexed="8"/>
      <name val="HG丸ｺﾞｼｯｸM-PRO"/>
      <family val="3"/>
      <charset val="128"/>
    </font>
    <font>
      <sz val="12"/>
      <color indexed="8"/>
      <name val="HG丸ｺﾞｼｯｸM-PRO"/>
      <family val="3"/>
      <charset val="128"/>
    </font>
    <font>
      <sz val="22"/>
      <color indexed="8"/>
      <name val="HG丸ｺﾞｼｯｸM-PRO"/>
      <family val="3"/>
      <charset val="128"/>
    </font>
    <font>
      <b/>
      <sz val="11"/>
      <color indexed="8"/>
      <name val="HG丸ｺﾞｼｯｸM-PRO"/>
      <family val="3"/>
      <charset val="128"/>
    </font>
    <font>
      <sz val="15.5"/>
      <color indexed="8"/>
      <name val="HG丸ｺﾞｼｯｸM-PRO"/>
      <family val="3"/>
      <charset val="128"/>
    </font>
    <font>
      <sz val="26"/>
      <color indexed="8"/>
      <name val="HG丸ｺﾞｼｯｸM-PRO"/>
      <family val="3"/>
      <charset val="128"/>
    </font>
    <font>
      <sz val="24"/>
      <color indexed="8"/>
      <name val="HG丸ｺﾞｼｯｸM-PRO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</font>
    <font>
      <sz val="13"/>
      <color indexed="8"/>
      <name val="ＭＳ Ｐゴシック"/>
      <family val="3"/>
      <charset val="128"/>
    </font>
    <font>
      <b/>
      <sz val="20"/>
      <color rgb="FFFF0000"/>
      <name val="HG丸ｺﾞｼｯｸM-PRO"/>
      <family val="3"/>
      <charset val="128"/>
    </font>
    <font>
      <b/>
      <sz val="20"/>
      <color theme="1"/>
      <name val="HG丸ｺﾞｼｯｸM-PRO"/>
      <family val="3"/>
      <charset val="128"/>
    </font>
    <font>
      <sz val="7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2"/>
      <color indexed="8"/>
      <name val="ＭＳ Ｐゴシック"/>
      <family val="3"/>
      <charset val="128"/>
      <scheme val="major"/>
    </font>
    <font>
      <sz val="13"/>
      <color indexed="8"/>
      <name val="ＭＳ ゴシック"/>
      <family val="3"/>
      <charset val="128"/>
    </font>
    <font>
      <sz val="16"/>
      <color indexed="8"/>
      <name val="HG丸ｺﾞｼｯｸM-PRO"/>
      <family val="3"/>
      <charset val="128"/>
    </font>
  </fonts>
  <fills count="3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3FAFB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5" tint="0.79998168889431442"/>
        <bgColor indexed="64"/>
      </patternFill>
    </fill>
  </fills>
  <borders count="11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 diagonalDown="1">
      <left style="thin">
        <color indexed="64"/>
      </left>
      <right/>
      <top style="thin">
        <color indexed="64"/>
      </top>
      <bottom/>
      <diagonal style="thin">
        <color indexed="64"/>
      </diagonal>
    </border>
    <border diagonalDown="1">
      <left/>
      <right/>
      <top style="thin">
        <color indexed="64"/>
      </top>
      <bottom/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/>
      <top/>
      <bottom/>
      <diagonal style="thin">
        <color indexed="64"/>
      </diagonal>
    </border>
    <border diagonalDown="1">
      <left/>
      <right/>
      <top/>
      <bottom/>
      <diagonal style="thin">
        <color indexed="64"/>
      </diagonal>
    </border>
    <border diagonalDown="1">
      <left/>
      <right style="thin">
        <color indexed="64"/>
      </right>
      <top/>
      <bottom/>
      <diagonal style="thin">
        <color indexed="64"/>
      </diagonal>
    </border>
    <border diagonalDown="1">
      <left style="thin">
        <color indexed="64"/>
      </left>
      <right/>
      <top/>
      <bottom style="thin">
        <color indexed="64"/>
      </bottom>
      <diagonal style="thin">
        <color indexed="64"/>
      </diagonal>
    </border>
    <border diagonalDown="1">
      <left/>
      <right/>
      <top/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/>
      <bottom style="thin">
        <color indexed="64"/>
      </bottom>
      <diagonal style="thin">
        <color indexed="64"/>
      </diagonal>
    </border>
    <border diagonalDown="1">
      <left style="thin">
        <color indexed="64"/>
      </left>
      <right/>
      <top/>
      <bottom style="medium">
        <color indexed="64"/>
      </bottom>
      <diagonal style="thin">
        <color indexed="64"/>
      </diagonal>
    </border>
    <border diagonalDown="1">
      <left/>
      <right/>
      <top/>
      <bottom style="medium">
        <color indexed="64"/>
      </bottom>
      <diagonal style="thin">
        <color indexed="64"/>
      </diagonal>
    </border>
    <border diagonalDown="1">
      <left/>
      <right style="thin">
        <color indexed="64"/>
      </right>
      <top/>
      <bottom style="medium">
        <color indexed="64"/>
      </bottom>
      <diagonal style="thin">
        <color indexed="64"/>
      </diagonal>
    </border>
    <border diagonalDown="1">
      <left style="medium">
        <color indexed="64"/>
      </left>
      <right/>
      <top style="medium">
        <color indexed="64"/>
      </top>
      <bottom/>
      <diagonal style="thin">
        <color indexed="64"/>
      </diagonal>
    </border>
    <border diagonalDown="1">
      <left/>
      <right/>
      <top style="medium">
        <color indexed="64"/>
      </top>
      <bottom/>
      <diagonal style="thin">
        <color indexed="64"/>
      </diagonal>
    </border>
    <border diagonalDown="1">
      <left/>
      <right style="thin">
        <color indexed="64"/>
      </right>
      <top style="medium">
        <color indexed="64"/>
      </top>
      <bottom/>
      <diagonal style="thin">
        <color indexed="64"/>
      </diagonal>
    </border>
    <border diagonalDown="1">
      <left style="medium">
        <color indexed="64"/>
      </left>
      <right/>
      <top/>
      <bottom/>
      <diagonal style="thin">
        <color indexed="64"/>
      </diagonal>
    </border>
    <border diagonalDown="1">
      <left style="medium">
        <color indexed="64"/>
      </left>
      <right/>
      <top/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8"/>
      </left>
      <right/>
      <top style="thin">
        <color indexed="8"/>
      </top>
      <bottom style="hair">
        <color indexed="8"/>
      </bottom>
      <diagonal/>
    </border>
    <border>
      <left/>
      <right/>
      <top style="thin">
        <color indexed="8"/>
      </top>
      <bottom style="hair">
        <color indexed="8"/>
      </bottom>
      <diagonal/>
    </border>
    <border>
      <left/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/>
      <top style="hair">
        <color indexed="8"/>
      </top>
      <bottom style="thin">
        <color indexed="8"/>
      </bottom>
      <diagonal/>
    </border>
    <border>
      <left/>
      <right/>
      <top style="hair">
        <color indexed="8"/>
      </top>
      <bottom style="thin">
        <color indexed="8"/>
      </bottom>
      <diagonal/>
    </border>
    <border>
      <left/>
      <right style="thin">
        <color indexed="8"/>
      </right>
      <top style="hair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hair">
        <color indexed="8"/>
      </top>
      <bottom/>
      <diagonal/>
    </border>
    <border>
      <left/>
      <right/>
      <top style="hair">
        <color indexed="8"/>
      </top>
      <bottom/>
      <diagonal/>
    </border>
    <border>
      <left/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/>
      <top/>
      <bottom style="hair">
        <color indexed="8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 style="double">
        <color indexed="8"/>
      </top>
      <bottom style="hair">
        <color indexed="8"/>
      </bottom>
      <diagonal/>
    </border>
    <border>
      <left/>
      <right/>
      <top style="double">
        <color indexed="8"/>
      </top>
      <bottom style="hair">
        <color indexed="8"/>
      </bottom>
      <diagonal/>
    </border>
    <border>
      <left/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/>
      <top style="double">
        <color indexed="8"/>
      </top>
      <bottom/>
      <diagonal/>
    </border>
    <border>
      <left/>
      <right/>
      <top style="double">
        <color indexed="8"/>
      </top>
      <bottom/>
      <diagonal/>
    </border>
    <border>
      <left/>
      <right style="thin">
        <color indexed="64"/>
      </right>
      <top style="double">
        <color indexed="8"/>
      </top>
      <bottom/>
      <diagonal/>
    </border>
    <border>
      <left style="thin">
        <color indexed="8"/>
      </left>
      <right/>
      <top style="hair">
        <color indexed="8"/>
      </top>
      <bottom style="double">
        <color indexed="8"/>
      </bottom>
      <diagonal/>
    </border>
    <border>
      <left/>
      <right/>
      <top style="hair">
        <color indexed="8"/>
      </top>
      <bottom style="double">
        <color indexed="8"/>
      </bottom>
      <diagonal/>
    </border>
    <border>
      <left/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/>
      <top/>
      <bottom style="double">
        <color indexed="8"/>
      </bottom>
      <diagonal/>
    </border>
    <border>
      <left/>
      <right/>
      <top/>
      <bottom style="double">
        <color indexed="8"/>
      </bottom>
      <diagonal/>
    </border>
    <border>
      <left/>
      <right style="thin">
        <color indexed="64"/>
      </right>
      <top/>
      <bottom style="double">
        <color indexed="8"/>
      </bottom>
      <diagonal/>
    </border>
    <border>
      <left/>
      <right style="thin">
        <color indexed="8"/>
      </right>
      <top style="thin">
        <color theme="1"/>
      </top>
      <bottom/>
      <diagonal/>
    </border>
    <border>
      <left style="thin">
        <color indexed="64"/>
      </left>
      <right/>
      <top/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  <border>
      <left style="thick">
        <color rgb="FFFF0000"/>
      </left>
      <right/>
      <top style="thick">
        <color rgb="FFFF0000"/>
      </top>
      <bottom/>
      <diagonal/>
    </border>
    <border>
      <left/>
      <right/>
      <top style="thick">
        <color rgb="FFFF0000"/>
      </top>
      <bottom/>
      <diagonal/>
    </border>
    <border>
      <left/>
      <right style="thin">
        <color indexed="64"/>
      </right>
      <top style="thick">
        <color rgb="FFFF0000"/>
      </top>
      <bottom/>
      <diagonal/>
    </border>
    <border>
      <left style="thick">
        <color rgb="FFFF0000"/>
      </left>
      <right/>
      <top/>
      <bottom/>
      <diagonal/>
    </border>
    <border>
      <left/>
      <right style="thin">
        <color indexed="64"/>
      </right>
      <top style="hair">
        <color indexed="64"/>
      </top>
      <bottom/>
      <diagonal/>
    </border>
    <border diagonalUp="1">
      <left style="thin">
        <color indexed="64"/>
      </left>
      <right/>
      <top style="thin">
        <color indexed="64"/>
      </top>
      <bottom/>
      <diagonal style="thin">
        <color indexed="64"/>
      </diagonal>
    </border>
    <border diagonalUp="1">
      <left/>
      <right/>
      <top style="thin">
        <color indexed="64"/>
      </top>
      <bottom/>
      <diagonal style="thin">
        <color indexed="64"/>
      </diagonal>
    </border>
    <border diagonalUp="1">
      <left/>
      <right style="thin">
        <color indexed="64"/>
      </right>
      <top style="thin">
        <color indexed="64"/>
      </top>
      <bottom/>
      <diagonal style="thin">
        <color indexed="64"/>
      </diagonal>
    </border>
    <border diagonalUp="1">
      <left style="thin">
        <color indexed="64"/>
      </left>
      <right/>
      <top/>
      <bottom/>
      <diagonal style="thin">
        <color indexed="64"/>
      </diagonal>
    </border>
    <border diagonalUp="1">
      <left/>
      <right/>
      <top/>
      <bottom/>
      <diagonal style="thin">
        <color indexed="64"/>
      </diagonal>
    </border>
    <border diagonalUp="1">
      <left/>
      <right style="thin">
        <color indexed="64"/>
      </right>
      <top/>
      <bottom/>
      <diagonal style="thin">
        <color indexed="64"/>
      </diagonal>
    </border>
    <border diagonalUp="1">
      <left style="thin">
        <color indexed="64"/>
      </left>
      <right/>
      <top/>
      <bottom style="thin">
        <color indexed="64"/>
      </bottom>
      <diagonal style="thin">
        <color indexed="64"/>
      </diagonal>
    </border>
    <border diagonalUp="1">
      <left/>
      <right/>
      <top/>
      <bottom style="thin">
        <color indexed="64"/>
      </bottom>
      <diagonal style="thin">
        <color indexed="64"/>
      </diagonal>
    </border>
    <border diagonalUp="1">
      <left/>
      <right style="thin">
        <color indexed="64"/>
      </right>
      <top/>
      <bottom style="thin">
        <color indexed="64"/>
      </bottom>
      <diagonal style="thin">
        <color indexed="64"/>
      </diagonal>
    </border>
  </borders>
  <cellStyleXfs count="52">
    <xf numFmtId="0" fontId="0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0" borderId="1" applyNumberFormat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1" fillId="22" borderId="2" applyNumberFormat="0" applyFon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23" borderId="4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4" fillId="0" borderId="0" applyFont="0" applyFill="0" applyBorder="0" applyAlignment="0" applyProtection="0"/>
    <xf numFmtId="38" fontId="34" fillId="0" borderId="0" applyFont="0" applyFill="0" applyBorder="0" applyAlignment="0" applyProtection="0"/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6" fontId="1" fillId="0" borderId="0" applyFont="0" applyFill="0" applyBorder="0" applyAlignment="0" applyProtection="0">
      <alignment vertical="center"/>
    </xf>
    <xf numFmtId="0" fontId="18" fillId="7" borderId="4" applyNumberFormat="0" applyAlignment="0" applyProtection="0">
      <alignment vertical="center"/>
    </xf>
    <xf numFmtId="0" fontId="19" fillId="0" borderId="0" applyBorder="0"/>
    <xf numFmtId="0" fontId="1" fillId="0" borderId="0"/>
    <xf numFmtId="0" fontId="1" fillId="0" borderId="0">
      <alignment vertical="center"/>
    </xf>
    <xf numFmtId="0" fontId="1" fillId="0" borderId="0"/>
    <xf numFmtId="0" fontId="19" fillId="0" borderId="0" applyBorder="0"/>
    <xf numFmtId="0" fontId="51" fillId="0" borderId="0">
      <alignment vertical="center"/>
    </xf>
    <xf numFmtId="0" fontId="20" fillId="4" borderId="0" applyNumberFormat="0" applyBorder="0" applyAlignment="0" applyProtection="0">
      <alignment vertical="center"/>
    </xf>
  </cellStyleXfs>
  <cellXfs count="497">
    <xf numFmtId="0" fontId="0" fillId="0" borderId="0" xfId="0">
      <alignment vertical="center"/>
    </xf>
    <xf numFmtId="38" fontId="35" fillId="24" borderId="13" xfId="34" applyFont="1" applyFill="1" applyBorder="1" applyAlignment="1">
      <alignment horizontal="right" vertical="center" shrinkToFit="1"/>
    </xf>
    <xf numFmtId="38" fontId="35" fillId="24" borderId="14" xfId="34" applyFont="1" applyFill="1" applyBorder="1" applyAlignment="1">
      <alignment horizontal="right" vertical="center" shrinkToFit="1"/>
    </xf>
    <xf numFmtId="38" fontId="35" fillId="24" borderId="15" xfId="34" applyFont="1" applyFill="1" applyBorder="1" applyAlignment="1">
      <alignment horizontal="right" vertical="center" shrinkToFit="1"/>
    </xf>
    <xf numFmtId="38" fontId="35" fillId="24" borderId="16" xfId="34" applyFont="1" applyFill="1" applyBorder="1" applyAlignment="1">
      <alignment horizontal="right" vertical="center" shrinkToFit="1"/>
    </xf>
    <xf numFmtId="38" fontId="35" fillId="24" borderId="0" xfId="34" applyFont="1" applyFill="1" applyBorder="1" applyAlignment="1">
      <alignment horizontal="right" vertical="center" shrinkToFit="1"/>
    </xf>
    <xf numFmtId="38" fontId="35" fillId="24" borderId="17" xfId="34" applyFont="1" applyFill="1" applyBorder="1" applyAlignment="1">
      <alignment horizontal="right" vertical="center" shrinkToFit="1"/>
    </xf>
    <xf numFmtId="0" fontId="36" fillId="24" borderId="0" xfId="45" applyFont="1" applyFill="1" applyAlignment="1">
      <alignment vertical="center" shrinkToFit="1"/>
    </xf>
    <xf numFmtId="0" fontId="32" fillId="24" borderId="10" xfId="45" applyFont="1" applyFill="1" applyBorder="1" applyAlignment="1">
      <alignment shrinkToFit="1"/>
    </xf>
    <xf numFmtId="0" fontId="32" fillId="24" borderId="11" xfId="45" applyFont="1" applyFill="1" applyBorder="1" applyAlignment="1">
      <alignment shrinkToFit="1"/>
    </xf>
    <xf numFmtId="38" fontId="32" fillId="24" borderId="11" xfId="34" applyFont="1" applyFill="1" applyBorder="1" applyAlignment="1">
      <alignment shrinkToFit="1"/>
    </xf>
    <xf numFmtId="38" fontId="32" fillId="24" borderId="12" xfId="34" applyFont="1" applyFill="1" applyBorder="1" applyAlignment="1">
      <alignment shrinkToFit="1"/>
    </xf>
    <xf numFmtId="0" fontId="32" fillId="24" borderId="12" xfId="45" applyFont="1" applyFill="1" applyBorder="1" applyAlignment="1">
      <alignment shrinkToFit="1"/>
    </xf>
    <xf numFmtId="177" fontId="32" fillId="24" borderId="14" xfId="45" applyNumberFormat="1" applyFont="1" applyFill="1" applyBorder="1" applyAlignment="1">
      <alignment horizontal="right" vertical="center" shrinkToFit="1"/>
    </xf>
    <xf numFmtId="0" fontId="32" fillId="24" borderId="18" xfId="45" applyFont="1" applyFill="1" applyBorder="1" applyAlignment="1">
      <alignment horizontal="right" vertical="center" shrinkToFit="1"/>
    </xf>
    <xf numFmtId="0" fontId="32" fillId="24" borderId="15" xfId="45" applyFont="1" applyFill="1" applyBorder="1" applyAlignment="1">
      <alignment horizontal="right" vertical="center" shrinkToFit="1"/>
    </xf>
    <xf numFmtId="0" fontId="32" fillId="24" borderId="19" xfId="45" applyFont="1" applyFill="1" applyBorder="1" applyAlignment="1">
      <alignment shrinkToFit="1"/>
    </xf>
    <xf numFmtId="0" fontId="32" fillId="24" borderId="0" xfId="45" applyFont="1" applyFill="1" applyBorder="1" applyAlignment="1">
      <alignment shrinkToFit="1"/>
    </xf>
    <xf numFmtId="38" fontId="32" fillId="24" borderId="19" xfId="45" applyNumberFormat="1" applyFont="1" applyFill="1" applyBorder="1" applyAlignment="1">
      <alignment shrinkToFit="1"/>
    </xf>
    <xf numFmtId="38" fontId="32" fillId="24" borderId="0" xfId="34" applyFont="1" applyFill="1" applyBorder="1" applyAlignment="1">
      <alignment shrinkToFit="1"/>
    </xf>
    <xf numFmtId="38" fontId="32" fillId="24" borderId="20" xfId="34" applyFont="1" applyFill="1" applyBorder="1" applyAlignment="1">
      <alignment shrinkToFit="1"/>
    </xf>
    <xf numFmtId="0" fontId="32" fillId="24" borderId="20" xfId="45" applyFont="1" applyFill="1" applyBorder="1" applyAlignment="1">
      <alignment shrinkToFit="1"/>
    </xf>
    <xf numFmtId="0" fontId="32" fillId="24" borderId="0" xfId="45" applyFont="1" applyFill="1" applyBorder="1" applyAlignment="1">
      <alignment horizontal="right" vertical="center" shrinkToFit="1"/>
    </xf>
    <xf numFmtId="177" fontId="32" fillId="24" borderId="0" xfId="45" applyNumberFormat="1" applyFont="1" applyFill="1" applyBorder="1" applyAlignment="1">
      <alignment horizontal="right" vertical="center" shrinkToFit="1"/>
    </xf>
    <xf numFmtId="0" fontId="32" fillId="24" borderId="21" xfId="45" applyFont="1" applyFill="1" applyBorder="1" applyAlignment="1">
      <alignment horizontal="right" vertical="center" shrinkToFit="1"/>
    </xf>
    <xf numFmtId="0" fontId="32" fillId="24" borderId="17" xfId="45" applyFont="1" applyFill="1" applyBorder="1" applyAlignment="1">
      <alignment horizontal="right" vertical="center" shrinkToFit="1"/>
    </xf>
    <xf numFmtId="177" fontId="32" fillId="24" borderId="22" xfId="45" applyNumberFormat="1" applyFont="1" applyFill="1" applyBorder="1" applyAlignment="1">
      <alignment horizontal="right" vertical="center" shrinkToFit="1"/>
    </xf>
    <xf numFmtId="0" fontId="32" fillId="24" borderId="23" xfId="45" applyFont="1" applyFill="1" applyBorder="1" applyAlignment="1">
      <alignment horizontal="right" vertical="center" shrinkToFit="1"/>
    </xf>
    <xf numFmtId="0" fontId="32" fillId="24" borderId="24" xfId="45" applyFont="1" applyFill="1" applyBorder="1" applyAlignment="1">
      <alignment horizontal="right" vertical="center" shrinkToFit="1"/>
    </xf>
    <xf numFmtId="0" fontId="32" fillId="25" borderId="0" xfId="45" applyFont="1" applyFill="1" applyBorder="1" applyAlignment="1">
      <alignment horizontal="right" vertical="center" shrinkToFit="1"/>
    </xf>
    <xf numFmtId="0" fontId="32" fillId="25" borderId="21" xfId="45" applyFont="1" applyFill="1" applyBorder="1" applyAlignment="1">
      <alignment horizontal="right" vertical="center" shrinkToFit="1"/>
    </xf>
    <xf numFmtId="0" fontId="32" fillId="25" borderId="22" xfId="45" applyFont="1" applyFill="1" applyBorder="1" applyAlignment="1">
      <alignment horizontal="right" vertical="center" shrinkToFit="1"/>
    </xf>
    <xf numFmtId="0" fontId="32" fillId="25" borderId="23" xfId="45" applyFont="1" applyFill="1" applyBorder="1" applyAlignment="1">
      <alignment horizontal="right" vertical="center" shrinkToFit="1"/>
    </xf>
    <xf numFmtId="0" fontId="32" fillId="24" borderId="26" xfId="45" applyFont="1" applyFill="1" applyBorder="1" applyAlignment="1">
      <alignment shrinkToFit="1"/>
    </xf>
    <xf numFmtId="0" fontId="32" fillId="24" borderId="27" xfId="45" applyFont="1" applyFill="1" applyBorder="1" applyAlignment="1">
      <alignment shrinkToFit="1"/>
    </xf>
    <xf numFmtId="38" fontId="32" fillId="24" borderId="27" xfId="34" applyFont="1" applyFill="1" applyBorder="1" applyAlignment="1">
      <alignment shrinkToFit="1"/>
    </xf>
    <xf numFmtId="38" fontId="32" fillId="24" borderId="28" xfId="34" applyFont="1" applyFill="1" applyBorder="1" applyAlignment="1">
      <alignment shrinkToFit="1"/>
    </xf>
    <xf numFmtId="0" fontId="32" fillId="24" borderId="28" xfId="45" applyFont="1" applyFill="1" applyBorder="1" applyAlignment="1">
      <alignment shrinkToFit="1"/>
    </xf>
    <xf numFmtId="0" fontId="36" fillId="0" borderId="0" xfId="45" applyFont="1" applyFill="1" applyAlignment="1">
      <alignment vertical="center" shrinkToFit="1"/>
    </xf>
    <xf numFmtId="0" fontId="32" fillId="25" borderId="29" xfId="45" applyFont="1" applyFill="1" applyBorder="1" applyAlignment="1">
      <alignment horizontal="right" vertical="center" shrinkToFit="1"/>
    </xf>
    <xf numFmtId="177" fontId="32" fillId="24" borderId="29" xfId="45" applyNumberFormat="1" applyFont="1" applyFill="1" applyBorder="1" applyAlignment="1">
      <alignment horizontal="right" vertical="center" shrinkToFit="1"/>
    </xf>
    <xf numFmtId="0" fontId="32" fillId="25" borderId="30" xfId="45" applyFont="1" applyFill="1" applyBorder="1" applyAlignment="1">
      <alignment horizontal="right" vertical="center" shrinkToFit="1"/>
    </xf>
    <xf numFmtId="0" fontId="32" fillId="24" borderId="29" xfId="45" applyFont="1" applyFill="1" applyBorder="1" applyAlignment="1">
      <alignment horizontal="right" vertical="center" shrinkToFit="1"/>
    </xf>
    <xf numFmtId="0" fontId="32" fillId="24" borderId="31" xfId="45" applyFont="1" applyFill="1" applyBorder="1" applyAlignment="1">
      <alignment horizontal="right" vertical="center" shrinkToFit="1"/>
    </xf>
    <xf numFmtId="0" fontId="32" fillId="25" borderId="0" xfId="45" quotePrefix="1" applyNumberFormat="1" applyFont="1" applyFill="1" applyBorder="1" applyAlignment="1">
      <alignment horizontal="right" vertical="center" shrinkToFit="1"/>
    </xf>
    <xf numFmtId="0" fontId="32" fillId="25" borderId="32" xfId="45" applyFont="1" applyFill="1" applyBorder="1" applyAlignment="1">
      <alignment horizontal="right" vertical="center" shrinkToFit="1"/>
    </xf>
    <xf numFmtId="177" fontId="32" fillId="24" borderId="32" xfId="45" applyNumberFormat="1" applyFont="1" applyFill="1" applyBorder="1" applyAlignment="1">
      <alignment horizontal="right" vertical="center" shrinkToFit="1"/>
    </xf>
    <xf numFmtId="0" fontId="32" fillId="24" borderId="33" xfId="45" applyFont="1" applyFill="1" applyBorder="1" applyAlignment="1">
      <alignment horizontal="center" shrinkToFit="1"/>
    </xf>
    <xf numFmtId="0" fontId="32" fillId="24" borderId="34" xfId="45" applyFont="1" applyFill="1" applyBorder="1" applyAlignment="1">
      <alignment horizontal="center" shrinkToFit="1"/>
    </xf>
    <xf numFmtId="0" fontId="32" fillId="24" borderId="35" xfId="45" applyFont="1" applyFill="1" applyBorder="1" applyAlignment="1">
      <alignment horizontal="center" shrinkToFit="1"/>
    </xf>
    <xf numFmtId="0" fontId="32" fillId="0" borderId="34" xfId="45" applyFont="1" applyFill="1" applyBorder="1" applyAlignment="1">
      <alignment horizontal="center" shrinkToFit="1"/>
    </xf>
    <xf numFmtId="0" fontId="3" fillId="28" borderId="0" xfId="45" applyFont="1" applyFill="1" applyAlignment="1">
      <alignment vertical="center"/>
    </xf>
    <xf numFmtId="0" fontId="40" fillId="28" borderId="0" xfId="45" applyFont="1" applyFill="1" applyAlignment="1">
      <alignment vertical="center"/>
    </xf>
    <xf numFmtId="0" fontId="23" fillId="28" borderId="0" xfId="45" applyFont="1" applyFill="1" applyAlignment="1">
      <alignment vertical="center"/>
    </xf>
    <xf numFmtId="0" fontId="22" fillId="28" borderId="0" xfId="45" applyFont="1" applyFill="1" applyAlignment="1">
      <alignment vertical="center"/>
    </xf>
    <xf numFmtId="0" fontId="24" fillId="28" borderId="0" xfId="45" applyFont="1" applyFill="1" applyAlignment="1">
      <alignment vertical="center"/>
    </xf>
    <xf numFmtId="0" fontId="25" fillId="28" borderId="0" xfId="45" applyFont="1" applyFill="1" applyAlignment="1">
      <alignment vertical="center"/>
    </xf>
    <xf numFmtId="0" fontId="44" fillId="28" borderId="0" xfId="45" applyFont="1" applyFill="1" applyAlignment="1">
      <alignment vertical="center"/>
    </xf>
    <xf numFmtId="0" fontId="27" fillId="28" borderId="0" xfId="45" applyFont="1" applyFill="1" applyBorder="1" applyAlignment="1">
      <alignment vertical="center" shrinkToFit="1"/>
    </xf>
    <xf numFmtId="0" fontId="27" fillId="28" borderId="0" xfId="45" applyFont="1" applyFill="1" applyAlignment="1">
      <alignment vertical="center" shrinkToFit="1"/>
    </xf>
    <xf numFmtId="0" fontId="27" fillId="28" borderId="0" xfId="45" applyFont="1" applyFill="1" applyBorder="1" applyAlignment="1">
      <alignment vertical="center"/>
    </xf>
    <xf numFmtId="0" fontId="3" fillId="28" borderId="0" xfId="45" applyFont="1" applyFill="1" applyBorder="1" applyAlignment="1">
      <alignment vertical="center"/>
    </xf>
    <xf numFmtId="0" fontId="28" fillId="28" borderId="0" xfId="45" applyFont="1" applyFill="1" applyBorder="1" applyAlignment="1">
      <alignment vertical="center"/>
    </xf>
    <xf numFmtId="0" fontId="27" fillId="28" borderId="42" xfId="45" applyFont="1" applyFill="1" applyBorder="1" applyAlignment="1">
      <alignment vertical="center" shrinkToFit="1"/>
    </xf>
    <xf numFmtId="0" fontId="45" fillId="28" borderId="0" xfId="45" applyFont="1" applyFill="1" applyAlignment="1">
      <alignment vertical="center"/>
    </xf>
    <xf numFmtId="0" fontId="27" fillId="28" borderId="0" xfId="45" applyFont="1" applyFill="1" applyAlignment="1">
      <alignment vertical="center"/>
    </xf>
    <xf numFmtId="0" fontId="15" fillId="28" borderId="0" xfId="45" applyFont="1" applyFill="1" applyAlignment="1">
      <alignment vertical="center"/>
    </xf>
    <xf numFmtId="0" fontId="28" fillId="28" borderId="0" xfId="45" applyFont="1" applyFill="1" applyAlignment="1">
      <alignment vertical="center" shrinkToFit="1"/>
    </xf>
    <xf numFmtId="0" fontId="31" fillId="28" borderId="17" xfId="45" applyFont="1" applyFill="1" applyBorder="1" applyAlignment="1">
      <alignment horizontal="left" vertical="center" shrinkToFit="1"/>
    </xf>
    <xf numFmtId="176" fontId="31" fillId="28" borderId="0" xfId="45" applyNumberFormat="1" applyFont="1" applyFill="1" applyBorder="1" applyAlignment="1">
      <alignment vertical="center" shrinkToFit="1"/>
    </xf>
    <xf numFmtId="0" fontId="32" fillId="28" borderId="0" xfId="45" applyFont="1" applyFill="1" applyBorder="1" applyAlignment="1">
      <alignment horizontal="center" shrinkToFit="1"/>
    </xf>
    <xf numFmtId="0" fontId="31" fillId="28" borderId="31" xfId="45" applyFont="1" applyFill="1" applyBorder="1" applyAlignment="1">
      <alignment vertical="center" shrinkToFit="1"/>
    </xf>
    <xf numFmtId="0" fontId="31" fillId="28" borderId="0" xfId="45" applyNumberFormat="1" applyFont="1" applyFill="1" applyBorder="1" applyAlignment="1">
      <alignment horizontal="center" vertical="center" shrinkToFit="1"/>
    </xf>
    <xf numFmtId="176" fontId="31" fillId="28" borderId="22" xfId="45" applyNumberFormat="1" applyFont="1" applyFill="1" applyBorder="1" applyAlignment="1">
      <alignment vertical="center" shrinkToFit="1"/>
    </xf>
    <xf numFmtId="0" fontId="31" fillId="28" borderId="29" xfId="45" applyNumberFormat="1" applyFont="1" applyFill="1" applyBorder="1" applyAlignment="1">
      <alignment horizontal="center" vertical="center" shrinkToFit="1"/>
    </xf>
    <xf numFmtId="0" fontId="31" fillId="28" borderId="17" xfId="45" applyFont="1" applyFill="1" applyBorder="1" applyAlignment="1">
      <alignment vertical="center" shrinkToFit="1"/>
    </xf>
    <xf numFmtId="0" fontId="31" fillId="28" borderId="24" xfId="45" applyFont="1" applyFill="1" applyBorder="1" applyAlignment="1">
      <alignment vertical="center" shrinkToFit="1"/>
    </xf>
    <xf numFmtId="0" fontId="31" fillId="28" borderId="15" xfId="45" applyFont="1" applyFill="1" applyBorder="1" applyAlignment="1">
      <alignment vertical="center" shrinkToFit="1"/>
    </xf>
    <xf numFmtId="0" fontId="31" fillId="28" borderId="14" xfId="45" applyNumberFormat="1" applyFont="1" applyFill="1" applyBorder="1" applyAlignment="1">
      <alignment horizontal="center" vertical="center" shrinkToFit="1"/>
    </xf>
    <xf numFmtId="0" fontId="42" fillId="28" borderId="0" xfId="45" applyFont="1" applyFill="1" applyBorder="1" applyAlignment="1">
      <alignment horizontal="left" vertical="center" shrinkToFit="1"/>
    </xf>
    <xf numFmtId="0" fontId="41" fillId="28" borderId="0" xfId="45" applyFont="1" applyFill="1" applyBorder="1" applyAlignment="1">
      <alignment horizontal="left" vertical="center" shrinkToFit="1"/>
    </xf>
    <xf numFmtId="0" fontId="31" fillId="28" borderId="0" xfId="45" applyFont="1" applyFill="1" applyBorder="1" applyAlignment="1">
      <alignment horizontal="center" vertical="center" shrinkToFit="1"/>
    </xf>
    <xf numFmtId="0" fontId="36" fillId="28" borderId="0" xfId="45" applyFont="1" applyFill="1" applyAlignment="1">
      <alignment vertical="center" shrinkToFit="1"/>
    </xf>
    <xf numFmtId="177" fontId="32" fillId="28" borderId="0" xfId="45" applyNumberFormat="1" applyFont="1" applyFill="1" applyBorder="1" applyAlignment="1">
      <alignment horizontal="left" vertical="center" shrinkToFit="1"/>
    </xf>
    <xf numFmtId="0" fontId="3" fillId="28" borderId="0" xfId="45" applyFont="1" applyFill="1" applyAlignment="1"/>
    <xf numFmtId="0" fontId="22" fillId="28" borderId="0" xfId="45" applyFont="1" applyFill="1" applyAlignment="1"/>
    <xf numFmtId="0" fontId="26" fillId="28" borderId="14" xfId="45" applyFont="1" applyFill="1" applyBorder="1" applyAlignment="1">
      <alignment vertical="center"/>
    </xf>
    <xf numFmtId="178" fontId="29" fillId="28" borderId="0" xfId="45" applyNumberFormat="1" applyFont="1" applyFill="1" applyBorder="1" applyAlignment="1">
      <alignment vertical="center"/>
    </xf>
    <xf numFmtId="176" fontId="31" fillId="28" borderId="25" xfId="45" applyNumberFormat="1" applyFont="1" applyFill="1" applyBorder="1" applyAlignment="1">
      <alignment vertical="center" shrinkToFit="1"/>
    </xf>
    <xf numFmtId="0" fontId="30" fillId="28" borderId="0" xfId="45" applyFont="1" applyFill="1" applyAlignment="1">
      <alignment vertical="center"/>
    </xf>
    <xf numFmtId="38" fontId="31" fillId="28" borderId="22" xfId="33" applyFont="1" applyFill="1" applyBorder="1" applyAlignment="1">
      <alignment vertical="center" shrinkToFit="1"/>
    </xf>
    <xf numFmtId="38" fontId="31" fillId="28" borderId="0" xfId="33" applyFont="1" applyFill="1" applyBorder="1" applyAlignment="1">
      <alignment vertical="center" shrinkToFit="1"/>
    </xf>
    <xf numFmtId="0" fontId="3" fillId="28" borderId="0" xfId="45" applyFont="1" applyFill="1" applyAlignment="1">
      <alignment horizontal="left" vertical="center"/>
    </xf>
    <xf numFmtId="0" fontId="3" fillId="28" borderId="0" xfId="45" applyFont="1" applyFill="1" applyAlignment="1">
      <alignment horizontal="left" vertical="center" shrinkToFit="1"/>
    </xf>
    <xf numFmtId="0" fontId="32" fillId="28" borderId="0" xfId="45" applyFont="1" applyFill="1" applyBorder="1" applyAlignment="1">
      <alignment horizontal="left" vertical="center" shrinkToFit="1"/>
    </xf>
    <xf numFmtId="0" fontId="25" fillId="28" borderId="0" xfId="45" applyFont="1" applyFill="1" applyBorder="1" applyAlignment="1">
      <alignment horizontal="left" vertical="center"/>
    </xf>
    <xf numFmtId="0" fontId="36" fillId="28" borderId="0" xfId="45" applyFont="1" applyFill="1" applyBorder="1" applyAlignment="1">
      <alignment shrinkToFit="1"/>
    </xf>
    <xf numFmtId="0" fontId="48" fillId="28" borderId="0" xfId="0" applyFont="1" applyFill="1" applyAlignment="1">
      <alignment vertical="center"/>
    </xf>
    <xf numFmtId="0" fontId="3" fillId="28" borderId="0" xfId="0" applyFont="1" applyFill="1" applyAlignment="1">
      <alignment vertical="center"/>
    </xf>
    <xf numFmtId="0" fontId="47" fillId="28" borderId="0" xfId="0" applyFont="1" applyFill="1" applyAlignment="1">
      <alignment vertical="center"/>
    </xf>
    <xf numFmtId="0" fontId="28" fillId="28" borderId="0" xfId="0" applyFont="1" applyFill="1" applyAlignment="1">
      <alignment vertical="center" shrinkToFit="1"/>
    </xf>
    <xf numFmtId="0" fontId="45" fillId="28" borderId="0" xfId="0" applyFont="1" applyFill="1" applyAlignment="1">
      <alignment vertical="center"/>
    </xf>
    <xf numFmtId="0" fontId="49" fillId="28" borderId="0" xfId="45" applyFont="1" applyFill="1" applyAlignment="1">
      <alignment vertical="center"/>
    </xf>
    <xf numFmtId="0" fontId="49" fillId="28" borderId="14" xfId="45" applyFont="1" applyFill="1" applyBorder="1" applyAlignment="1">
      <alignment vertical="center"/>
    </xf>
    <xf numFmtId="0" fontId="44" fillId="28" borderId="0" xfId="0" applyFont="1" applyFill="1" applyAlignment="1">
      <alignment vertical="center"/>
    </xf>
    <xf numFmtId="0" fontId="27" fillId="30" borderId="22" xfId="45" applyFont="1" applyFill="1" applyBorder="1" applyAlignment="1">
      <alignment vertical="center" shrinkToFit="1"/>
    </xf>
    <xf numFmtId="0" fontId="27" fillId="30" borderId="43" xfId="45" applyFont="1" applyFill="1" applyBorder="1" applyAlignment="1">
      <alignment vertical="center" shrinkToFit="1"/>
    </xf>
    <xf numFmtId="0" fontId="27" fillId="30" borderId="0" xfId="45" applyFont="1" applyFill="1" applyBorder="1" applyAlignment="1">
      <alignment vertical="center" shrinkToFit="1"/>
    </xf>
    <xf numFmtId="0" fontId="50" fillId="28" borderId="0" xfId="45" applyFont="1" applyFill="1" applyAlignment="1">
      <alignment vertical="top"/>
    </xf>
    <xf numFmtId="0" fontId="30" fillId="28" borderId="0" xfId="0" applyFont="1" applyFill="1" applyBorder="1" applyAlignment="1"/>
    <xf numFmtId="0" fontId="3" fillId="28" borderId="0" xfId="45" applyFont="1" applyFill="1" applyAlignment="1">
      <alignment horizontal="right" vertical="center"/>
    </xf>
    <xf numFmtId="0" fontId="32" fillId="25" borderId="21" xfId="46" applyFont="1" applyFill="1" applyBorder="1" applyAlignment="1">
      <alignment horizontal="right" vertical="center" shrinkToFit="1"/>
    </xf>
    <xf numFmtId="177" fontId="32" fillId="24" borderId="0" xfId="46" applyNumberFormat="1" applyFont="1" applyFill="1" applyBorder="1" applyAlignment="1">
      <alignment horizontal="right" vertical="center" shrinkToFit="1"/>
    </xf>
    <xf numFmtId="0" fontId="32" fillId="25" borderId="0" xfId="46" applyFont="1" applyFill="1" applyBorder="1" applyAlignment="1">
      <alignment horizontal="right" vertical="center" shrinkToFit="1"/>
    </xf>
    <xf numFmtId="177" fontId="32" fillId="24" borderId="32" xfId="46" applyNumberFormat="1" applyFont="1" applyFill="1" applyBorder="1" applyAlignment="1">
      <alignment horizontal="right" vertical="center" shrinkToFit="1"/>
    </xf>
    <xf numFmtId="0" fontId="32" fillId="25" borderId="32" xfId="46" applyFont="1" applyFill="1" applyBorder="1" applyAlignment="1">
      <alignment horizontal="right" vertical="center" shrinkToFit="1"/>
    </xf>
    <xf numFmtId="0" fontId="36" fillId="0" borderId="0" xfId="46" applyFont="1" applyFill="1" applyAlignment="1">
      <alignment vertical="center" shrinkToFit="1"/>
    </xf>
    <xf numFmtId="0" fontId="32" fillId="24" borderId="20" xfId="46" applyFont="1" applyFill="1" applyBorder="1" applyAlignment="1">
      <alignment shrinkToFit="1"/>
    </xf>
    <xf numFmtId="0" fontId="32" fillId="24" borderId="0" xfId="46" applyFont="1" applyFill="1" applyBorder="1" applyAlignment="1">
      <alignment shrinkToFit="1"/>
    </xf>
    <xf numFmtId="0" fontId="32" fillId="24" borderId="19" xfId="46" applyFont="1" applyFill="1" applyBorder="1" applyAlignment="1">
      <alignment shrinkToFit="1"/>
    </xf>
    <xf numFmtId="0" fontId="32" fillId="0" borderId="0" xfId="46" applyFont="1" applyFill="1" applyBorder="1" applyAlignment="1">
      <alignment shrinkToFit="1"/>
    </xf>
    <xf numFmtId="0" fontId="32" fillId="25" borderId="0" xfId="46" quotePrefix="1" applyNumberFormat="1" applyFont="1" applyFill="1" applyBorder="1" applyAlignment="1">
      <alignment horizontal="right" vertical="center" shrinkToFit="1"/>
    </xf>
    <xf numFmtId="0" fontId="36" fillId="0" borderId="0" xfId="46" applyFont="1" applyFill="1" applyAlignment="1">
      <alignment vertical="center"/>
    </xf>
    <xf numFmtId="38" fontId="32" fillId="24" borderId="19" xfId="46" applyNumberFormat="1" applyFont="1" applyFill="1" applyBorder="1" applyAlignment="1">
      <alignment shrinkToFit="1"/>
    </xf>
    <xf numFmtId="0" fontId="32" fillId="25" borderId="30" xfId="46" applyFont="1" applyFill="1" applyBorder="1" applyAlignment="1">
      <alignment horizontal="right" vertical="center" shrinkToFit="1"/>
    </xf>
    <xf numFmtId="0" fontId="32" fillId="25" borderId="29" xfId="46" applyFont="1" applyFill="1" applyBorder="1" applyAlignment="1">
      <alignment horizontal="right" vertical="center" shrinkToFit="1"/>
    </xf>
    <xf numFmtId="177" fontId="32" fillId="24" borderId="29" xfId="46" applyNumberFormat="1" applyFont="1" applyFill="1" applyBorder="1" applyAlignment="1">
      <alignment horizontal="right" vertical="center" shrinkToFit="1"/>
    </xf>
    <xf numFmtId="38" fontId="35" fillId="24" borderId="0" xfId="34" applyFont="1" applyFill="1" applyBorder="1" applyAlignment="1">
      <alignment horizontal="left" vertical="center" shrinkToFit="1"/>
    </xf>
    <xf numFmtId="0" fontId="32" fillId="24" borderId="17" xfId="46" applyFont="1" applyFill="1" applyBorder="1" applyAlignment="1">
      <alignment horizontal="right" vertical="center" shrinkToFit="1"/>
    </xf>
    <xf numFmtId="0" fontId="32" fillId="25" borderId="23" xfId="46" applyFont="1" applyFill="1" applyBorder="1" applyAlignment="1">
      <alignment horizontal="right" vertical="center" shrinkToFit="1"/>
    </xf>
    <xf numFmtId="177" fontId="32" fillId="24" borderId="22" xfId="46" applyNumberFormat="1" applyFont="1" applyFill="1" applyBorder="1" applyAlignment="1">
      <alignment horizontal="right" vertical="center" shrinkToFit="1"/>
    </xf>
    <xf numFmtId="0" fontId="32" fillId="25" borderId="22" xfId="46" applyFont="1" applyFill="1" applyBorder="1" applyAlignment="1">
      <alignment horizontal="right" vertical="center" shrinkToFit="1"/>
    </xf>
    <xf numFmtId="0" fontId="32" fillId="24" borderId="28" xfId="46" applyFont="1" applyFill="1" applyBorder="1" applyAlignment="1">
      <alignment shrinkToFit="1"/>
    </xf>
    <xf numFmtId="0" fontId="32" fillId="24" borderId="27" xfId="46" applyFont="1" applyFill="1" applyBorder="1" applyAlignment="1">
      <alignment shrinkToFit="1"/>
    </xf>
    <xf numFmtId="0" fontId="32" fillId="24" borderId="26" xfId="46" applyFont="1" applyFill="1" applyBorder="1" applyAlignment="1">
      <alignment shrinkToFit="1"/>
    </xf>
    <xf numFmtId="0" fontId="32" fillId="0" borderId="27" xfId="46" applyFont="1" applyFill="1" applyBorder="1" applyAlignment="1">
      <alignment shrinkToFit="1"/>
    </xf>
    <xf numFmtId="0" fontId="32" fillId="24" borderId="31" xfId="46" applyFont="1" applyFill="1" applyBorder="1" applyAlignment="1">
      <alignment horizontal="right" vertical="center" shrinkToFit="1"/>
    </xf>
    <xf numFmtId="0" fontId="32" fillId="24" borderId="29" xfId="46" applyFont="1" applyFill="1" applyBorder="1" applyAlignment="1">
      <alignment horizontal="right" vertical="center" shrinkToFit="1"/>
    </xf>
    <xf numFmtId="0" fontId="32" fillId="24" borderId="12" xfId="46" applyFont="1" applyFill="1" applyBorder="1" applyAlignment="1">
      <alignment shrinkToFit="1"/>
    </xf>
    <xf numFmtId="0" fontId="32" fillId="24" borderId="11" xfId="46" applyFont="1" applyFill="1" applyBorder="1" applyAlignment="1">
      <alignment shrinkToFit="1"/>
    </xf>
    <xf numFmtId="0" fontId="32" fillId="24" borderId="10" xfId="46" applyFont="1" applyFill="1" applyBorder="1" applyAlignment="1">
      <alignment shrinkToFit="1"/>
    </xf>
    <xf numFmtId="0" fontId="32" fillId="0" borderId="11" xfId="46" applyFont="1" applyFill="1" applyBorder="1" applyAlignment="1">
      <alignment shrinkToFit="1"/>
    </xf>
    <xf numFmtId="0" fontId="32" fillId="24" borderId="21" xfId="46" applyFont="1" applyFill="1" applyBorder="1" applyAlignment="1">
      <alignment horizontal="right" vertical="center" shrinkToFit="1"/>
    </xf>
    <xf numFmtId="0" fontId="32" fillId="24" borderId="24" xfId="46" applyFont="1" applyFill="1" applyBorder="1" applyAlignment="1">
      <alignment horizontal="right" vertical="center" shrinkToFit="1"/>
    </xf>
    <xf numFmtId="0" fontId="32" fillId="24" borderId="23" xfId="46" applyFont="1" applyFill="1" applyBorder="1" applyAlignment="1">
      <alignment horizontal="right" vertical="center" shrinkToFit="1"/>
    </xf>
    <xf numFmtId="0" fontId="38" fillId="0" borderId="17" xfId="46" applyFont="1" applyFill="1" applyBorder="1" applyAlignment="1">
      <alignment horizontal="center" vertical="center"/>
    </xf>
    <xf numFmtId="0" fontId="32" fillId="24" borderId="15" xfId="46" applyFont="1" applyFill="1" applyBorder="1" applyAlignment="1">
      <alignment horizontal="right" vertical="center" shrinkToFit="1"/>
    </xf>
    <xf numFmtId="177" fontId="32" fillId="24" borderId="14" xfId="46" applyNumberFormat="1" applyFont="1" applyFill="1" applyBorder="1" applyAlignment="1">
      <alignment horizontal="right" vertical="center" shrinkToFit="1"/>
    </xf>
    <xf numFmtId="0" fontId="32" fillId="24" borderId="18" xfId="46" applyFont="1" applyFill="1" applyBorder="1" applyAlignment="1">
      <alignment horizontal="right" vertical="center" shrinkToFit="1"/>
    </xf>
    <xf numFmtId="38" fontId="35" fillId="24" borderId="14" xfId="34" applyFont="1" applyFill="1" applyBorder="1" applyAlignment="1">
      <alignment horizontal="left" vertical="center" shrinkToFit="1"/>
    </xf>
    <xf numFmtId="0" fontId="3" fillId="28" borderId="0" xfId="45" applyFont="1" applyFill="1" applyAlignment="1">
      <alignment horizontal="right"/>
    </xf>
    <xf numFmtId="0" fontId="3" fillId="28" borderId="0" xfId="45" applyFont="1" applyFill="1" applyAlignment="1">
      <alignment horizontal="right" vertical="top"/>
    </xf>
    <xf numFmtId="0" fontId="33" fillId="28" borderId="0" xfId="45" applyFont="1" applyFill="1" applyAlignment="1">
      <alignment horizontal="right"/>
    </xf>
    <xf numFmtId="0" fontId="33" fillId="28" borderId="0" xfId="45" applyFont="1" applyFill="1" applyAlignment="1">
      <alignment horizontal="right" vertical="center"/>
    </xf>
    <xf numFmtId="0" fontId="31" fillId="28" borderId="0" xfId="45" applyFont="1" applyFill="1" applyBorder="1" applyAlignment="1">
      <alignment horizontal="center" vertical="center"/>
    </xf>
    <xf numFmtId="0" fontId="32" fillId="24" borderId="22" xfId="45" applyFont="1" applyFill="1" applyBorder="1" applyAlignment="1">
      <alignment horizontal="right" vertical="center" shrinkToFit="1"/>
    </xf>
    <xf numFmtId="0" fontId="32" fillId="28" borderId="0" xfId="45" applyFont="1" applyFill="1" applyBorder="1" applyAlignment="1">
      <alignment horizontal="right" vertical="center" shrinkToFit="1"/>
    </xf>
    <xf numFmtId="0" fontId="32" fillId="24" borderId="14" xfId="45" applyFont="1" applyFill="1" applyBorder="1" applyAlignment="1">
      <alignment horizontal="right" vertical="center" shrinkToFit="1"/>
    </xf>
    <xf numFmtId="0" fontId="32" fillId="24" borderId="22" xfId="46" applyFont="1" applyFill="1" applyBorder="1" applyAlignment="1">
      <alignment horizontal="right" vertical="center" shrinkToFit="1"/>
    </xf>
    <xf numFmtId="0" fontId="32" fillId="24" borderId="0" xfId="46" applyFont="1" applyFill="1" applyBorder="1" applyAlignment="1">
      <alignment horizontal="right" vertical="center" shrinkToFit="1"/>
    </xf>
    <xf numFmtId="0" fontId="32" fillId="24" borderId="14" xfId="46" applyFont="1" applyFill="1" applyBorder="1" applyAlignment="1">
      <alignment horizontal="right" vertical="center" shrinkToFit="1"/>
    </xf>
    <xf numFmtId="0" fontId="32" fillId="28" borderId="0" xfId="45" applyFont="1" applyFill="1" applyBorder="1" applyAlignment="1">
      <alignment horizontal="center" vertical="center" shrinkToFit="1"/>
    </xf>
    <xf numFmtId="0" fontId="32" fillId="28" borderId="0" xfId="45" applyNumberFormat="1" applyFont="1" applyFill="1" applyBorder="1" applyAlignment="1">
      <alignment horizontal="center" vertical="center" shrinkToFit="1"/>
    </xf>
    <xf numFmtId="0" fontId="25" fillId="28" borderId="0" xfId="45" applyFont="1" applyFill="1" applyAlignment="1">
      <alignment horizontal="left" vertical="center"/>
    </xf>
    <xf numFmtId="0" fontId="32" fillId="24" borderId="22" xfId="46" applyFont="1" applyFill="1" applyBorder="1" applyAlignment="1">
      <alignment horizontal="right" vertical="center" shrinkToFit="1"/>
    </xf>
    <xf numFmtId="0" fontId="32" fillId="24" borderId="0" xfId="46" applyFont="1" applyFill="1" applyBorder="1" applyAlignment="1">
      <alignment horizontal="right" vertical="center" shrinkToFit="1"/>
    </xf>
    <xf numFmtId="0" fontId="32" fillId="24" borderId="14" xfId="46" applyFont="1" applyFill="1" applyBorder="1" applyAlignment="1">
      <alignment horizontal="right" vertical="center" shrinkToFit="1"/>
    </xf>
    <xf numFmtId="0" fontId="25" fillId="28" borderId="0" xfId="45" applyFont="1" applyFill="1" applyAlignment="1">
      <alignment horizontal="left" vertical="center"/>
    </xf>
    <xf numFmtId="0" fontId="54" fillId="28" borderId="0" xfId="45" applyFont="1" applyFill="1" applyAlignment="1">
      <alignment vertical="center"/>
    </xf>
    <xf numFmtId="0" fontId="27" fillId="28" borderId="97" xfId="45" applyFont="1" applyFill="1" applyBorder="1" applyAlignment="1">
      <alignment vertical="center" shrinkToFit="1"/>
    </xf>
    <xf numFmtId="0" fontId="27" fillId="30" borderId="98" xfId="45" applyFont="1" applyFill="1" applyBorder="1" applyAlignment="1">
      <alignment vertical="center" shrinkToFit="1"/>
    </xf>
    <xf numFmtId="0" fontId="27" fillId="30" borderId="99" xfId="45" applyFont="1" applyFill="1" applyBorder="1" applyAlignment="1">
      <alignment vertical="center" shrinkToFit="1"/>
    </xf>
    <xf numFmtId="0" fontId="27" fillId="30" borderId="100" xfId="45" applyFont="1" applyFill="1" applyBorder="1" applyAlignment="1">
      <alignment vertical="center" shrinkToFit="1"/>
    </xf>
    <xf numFmtId="0" fontId="55" fillId="28" borderId="0" xfId="45" applyFont="1" applyFill="1" applyAlignment="1">
      <alignment vertical="center"/>
    </xf>
    <xf numFmtId="0" fontId="56" fillId="28" borderId="0" xfId="45" applyFont="1" applyFill="1" applyAlignment="1">
      <alignment vertical="center" shrinkToFit="1"/>
    </xf>
    <xf numFmtId="0" fontId="57" fillId="28" borderId="0" xfId="45" applyFont="1" applyFill="1" applyAlignment="1">
      <alignment vertical="center"/>
    </xf>
    <xf numFmtId="0" fontId="57" fillId="28" borderId="0" xfId="45" applyFont="1" applyFill="1" applyBorder="1" applyAlignment="1">
      <alignment vertical="center"/>
    </xf>
    <xf numFmtId="0" fontId="57" fillId="28" borderId="0" xfId="45" applyFont="1" applyFill="1" applyAlignment="1"/>
    <xf numFmtId="0" fontId="55" fillId="28" borderId="0" xfId="45" applyFont="1" applyFill="1" applyAlignment="1"/>
    <xf numFmtId="0" fontId="27" fillId="30" borderId="101" xfId="45" applyFont="1" applyFill="1" applyBorder="1" applyAlignment="1">
      <alignment vertical="center" shrinkToFit="1"/>
    </xf>
    <xf numFmtId="0" fontId="27" fillId="30" borderId="102" xfId="45" applyFont="1" applyFill="1" applyBorder="1" applyAlignment="1">
      <alignment vertical="center" shrinkToFit="1"/>
    </xf>
    <xf numFmtId="0" fontId="27" fillId="30" borderId="103" xfId="45" applyFont="1" applyFill="1" applyBorder="1" applyAlignment="1">
      <alignment vertical="center" shrinkToFit="1"/>
    </xf>
    <xf numFmtId="0" fontId="27" fillId="28" borderId="104" xfId="45" applyFont="1" applyFill="1" applyBorder="1" applyAlignment="1">
      <alignment vertical="center" shrinkToFit="1"/>
    </xf>
    <xf numFmtId="0" fontId="27" fillId="28" borderId="101" xfId="45" applyFont="1" applyFill="1" applyBorder="1" applyAlignment="1">
      <alignment vertical="center" shrinkToFit="1"/>
    </xf>
    <xf numFmtId="0" fontId="58" fillId="28" borderId="0" xfId="45" applyFont="1" applyFill="1" applyAlignment="1">
      <alignment vertical="center"/>
    </xf>
    <xf numFmtId="176" fontId="58" fillId="28" borderId="0" xfId="45" applyNumberFormat="1" applyFont="1" applyFill="1" applyAlignment="1">
      <alignment vertical="center"/>
    </xf>
    <xf numFmtId="178" fontId="30" fillId="28" borderId="88" xfId="45" applyNumberFormat="1" applyFont="1" applyFill="1" applyBorder="1" applyAlignment="1">
      <alignment horizontal="center" vertical="center"/>
    </xf>
    <xf numFmtId="178" fontId="30" fillId="28" borderId="89" xfId="45" applyNumberFormat="1" applyFont="1" applyFill="1" applyBorder="1" applyAlignment="1">
      <alignment horizontal="center" vertical="center"/>
    </xf>
    <xf numFmtId="178" fontId="30" fillId="28" borderId="90" xfId="45" applyNumberFormat="1" applyFont="1" applyFill="1" applyBorder="1" applyAlignment="1">
      <alignment horizontal="center" vertical="center"/>
    </xf>
    <xf numFmtId="178" fontId="30" fillId="28" borderId="94" xfId="45" applyNumberFormat="1" applyFont="1" applyFill="1" applyBorder="1" applyAlignment="1">
      <alignment horizontal="center" vertical="center"/>
    </xf>
    <xf numFmtId="178" fontId="30" fillId="28" borderId="95" xfId="45" applyNumberFormat="1" applyFont="1" applyFill="1" applyBorder="1" applyAlignment="1">
      <alignment horizontal="center" vertical="center"/>
    </xf>
    <xf numFmtId="178" fontId="30" fillId="28" borderId="96" xfId="45" applyNumberFormat="1" applyFont="1" applyFill="1" applyBorder="1" applyAlignment="1">
      <alignment horizontal="center" vertical="center"/>
    </xf>
    <xf numFmtId="0" fontId="46" fillId="28" borderId="0" xfId="45" applyFont="1" applyFill="1" applyAlignment="1">
      <alignment horizontal="left" vertical="center"/>
    </xf>
    <xf numFmtId="0" fontId="46" fillId="28" borderId="78" xfId="45" applyFont="1" applyFill="1" applyBorder="1" applyAlignment="1">
      <alignment horizontal="left" vertical="center"/>
    </xf>
    <xf numFmtId="178" fontId="30" fillId="28" borderId="73" xfId="45" applyNumberFormat="1" applyFont="1" applyFill="1" applyBorder="1" applyAlignment="1">
      <alignment horizontal="center" vertical="center"/>
    </xf>
    <xf numFmtId="178" fontId="30" fillId="28" borderId="22" xfId="45" applyNumberFormat="1" applyFont="1" applyFill="1" applyBorder="1" applyAlignment="1">
      <alignment horizontal="center" vertical="center"/>
    </xf>
    <xf numFmtId="178" fontId="30" fillId="28" borderId="43" xfId="45" applyNumberFormat="1" applyFont="1" applyFill="1" applyBorder="1" applyAlignment="1">
      <alignment horizontal="center" vertical="center"/>
    </xf>
    <xf numFmtId="178" fontId="30" fillId="28" borderId="45" xfId="45" applyNumberFormat="1" applyFont="1" applyFill="1" applyBorder="1" applyAlignment="1">
      <alignment horizontal="center" vertical="center"/>
    </xf>
    <xf numFmtId="178" fontId="30" fillId="28" borderId="0" xfId="45" applyNumberFormat="1" applyFont="1" applyFill="1" applyBorder="1" applyAlignment="1">
      <alignment horizontal="center" vertical="center"/>
    </xf>
    <xf numFmtId="178" fontId="30" fillId="28" borderId="42" xfId="45" applyNumberFormat="1" applyFont="1" applyFill="1" applyBorder="1" applyAlignment="1">
      <alignment horizontal="center" vertical="center"/>
    </xf>
    <xf numFmtId="0" fontId="25" fillId="28" borderId="0" xfId="45" applyFont="1" applyFill="1" applyAlignment="1">
      <alignment horizontal="left" vertical="center"/>
    </xf>
    <xf numFmtId="178" fontId="30" fillId="28" borderId="74" xfId="45" applyNumberFormat="1" applyFont="1" applyFill="1" applyBorder="1" applyAlignment="1">
      <alignment horizontal="center" vertical="center"/>
    </xf>
    <xf numFmtId="178" fontId="30" fillId="28" borderId="29" xfId="45" applyNumberFormat="1" applyFont="1" applyFill="1" applyBorder="1" applyAlignment="1">
      <alignment horizontal="center" vertical="center"/>
    </xf>
    <xf numFmtId="178" fontId="30" fillId="28" borderId="41" xfId="45" applyNumberFormat="1" applyFont="1" applyFill="1" applyBorder="1" applyAlignment="1">
      <alignment horizontal="center" vertical="center"/>
    </xf>
    <xf numFmtId="0" fontId="31" fillId="28" borderId="46" xfId="45" applyFont="1" applyFill="1" applyBorder="1" applyAlignment="1">
      <alignment horizontal="center" vertical="center"/>
    </xf>
    <xf numFmtId="0" fontId="31" fillId="28" borderId="32" xfId="45" applyFont="1" applyFill="1" applyBorder="1" applyAlignment="1">
      <alignment horizontal="center" vertical="center"/>
    </xf>
    <xf numFmtId="0" fontId="31" fillId="28" borderId="48" xfId="45" applyFont="1" applyFill="1" applyBorder="1" applyAlignment="1">
      <alignment horizontal="center" vertical="center"/>
    </xf>
    <xf numFmtId="0" fontId="31" fillId="28" borderId="15" xfId="45" applyFont="1" applyFill="1" applyBorder="1" applyAlignment="1">
      <alignment horizontal="center" vertical="center" shrinkToFit="1"/>
    </xf>
    <xf numFmtId="0" fontId="31" fillId="28" borderId="14" xfId="45" applyFont="1" applyFill="1" applyBorder="1" applyAlignment="1">
      <alignment horizontal="center" vertical="center" shrinkToFit="1"/>
    </xf>
    <xf numFmtId="0" fontId="31" fillId="28" borderId="44" xfId="45" applyFont="1" applyFill="1" applyBorder="1" applyAlignment="1">
      <alignment horizontal="center" vertical="center" shrinkToFit="1"/>
    </xf>
    <xf numFmtId="0" fontId="31" fillId="28" borderId="18" xfId="45" applyFont="1" applyFill="1" applyBorder="1" applyAlignment="1">
      <alignment horizontal="center" vertical="center" shrinkToFit="1"/>
    </xf>
    <xf numFmtId="0" fontId="31" fillId="28" borderId="17" xfId="45" applyFont="1" applyFill="1" applyBorder="1" applyAlignment="1">
      <alignment horizontal="center" vertical="center"/>
    </xf>
    <xf numFmtId="0" fontId="31" fillId="28" borderId="0" xfId="45" applyFont="1" applyFill="1" applyBorder="1" applyAlignment="1">
      <alignment horizontal="center" vertical="center"/>
    </xf>
    <xf numFmtId="0" fontId="31" fillId="28" borderId="16" xfId="45" applyFont="1" applyFill="1" applyBorder="1" applyAlignment="1">
      <alignment horizontal="center" vertical="center"/>
    </xf>
    <xf numFmtId="0" fontId="43" fillId="28" borderId="46" xfId="45" applyFont="1" applyFill="1" applyBorder="1" applyAlignment="1">
      <alignment horizontal="left" vertical="center" shrinkToFit="1"/>
    </xf>
    <xf numFmtId="0" fontId="43" fillId="28" borderId="48" xfId="45" applyFont="1" applyFill="1" applyBorder="1" applyAlignment="1">
      <alignment horizontal="left" vertical="center" shrinkToFit="1"/>
    </xf>
    <xf numFmtId="0" fontId="43" fillId="28" borderId="15" xfId="45" applyFont="1" applyFill="1" applyBorder="1" applyAlignment="1">
      <alignment horizontal="left" vertical="center" shrinkToFit="1"/>
    </xf>
    <xf numFmtId="0" fontId="43" fillId="28" borderId="13" xfId="45" applyFont="1" applyFill="1" applyBorder="1" applyAlignment="1">
      <alignment horizontal="left" vertical="center" shrinkToFit="1"/>
    </xf>
    <xf numFmtId="0" fontId="31" fillId="28" borderId="46" xfId="45" applyFont="1" applyFill="1" applyBorder="1" applyAlignment="1">
      <alignment horizontal="center" vertical="center" shrinkToFit="1"/>
    </xf>
    <xf numFmtId="0" fontId="31" fillId="28" borderId="32" xfId="45" applyFont="1" applyFill="1" applyBorder="1" applyAlignment="1">
      <alignment horizontal="center" vertical="center" shrinkToFit="1"/>
    </xf>
    <xf numFmtId="0" fontId="31" fillId="28" borderId="47" xfId="45" applyFont="1" applyFill="1" applyBorder="1" applyAlignment="1">
      <alignment horizontal="center" vertical="center" shrinkToFit="1"/>
    </xf>
    <xf numFmtId="0" fontId="31" fillId="28" borderId="36" xfId="45" applyFont="1" applyFill="1" applyBorder="1" applyAlignment="1">
      <alignment horizontal="center" vertical="center" shrinkToFit="1"/>
    </xf>
    <xf numFmtId="0" fontId="31" fillId="28" borderId="48" xfId="45" applyFont="1" applyFill="1" applyBorder="1" applyAlignment="1">
      <alignment horizontal="center" vertical="center" shrinkToFit="1"/>
    </xf>
    <xf numFmtId="0" fontId="31" fillId="28" borderId="13" xfId="45" applyFont="1" applyFill="1" applyBorder="1" applyAlignment="1">
      <alignment horizontal="center" vertical="center" shrinkToFit="1"/>
    </xf>
    <xf numFmtId="0" fontId="53" fillId="28" borderId="0" xfId="45" applyFont="1" applyFill="1" applyAlignment="1"/>
    <xf numFmtId="0" fontId="53" fillId="28" borderId="29" xfId="45" applyFont="1" applyFill="1" applyBorder="1" applyAlignment="1"/>
    <xf numFmtId="0" fontId="53" fillId="28" borderId="0" xfId="45" applyFont="1" applyFill="1" applyAlignment="1">
      <alignment horizontal="left"/>
    </xf>
    <xf numFmtId="0" fontId="46" fillId="28" borderId="0" xfId="45" applyFont="1" applyFill="1" applyAlignment="1">
      <alignment horizontal="left" vertical="top"/>
    </xf>
    <xf numFmtId="0" fontId="46" fillId="28" borderId="42" xfId="45" applyFont="1" applyFill="1" applyBorder="1" applyAlignment="1">
      <alignment horizontal="left" vertical="top"/>
    </xf>
    <xf numFmtId="0" fontId="29" fillId="28" borderId="0" xfId="45" applyFont="1" applyFill="1" applyAlignment="1"/>
    <xf numFmtId="0" fontId="29" fillId="28" borderId="29" xfId="45" applyFont="1" applyFill="1" applyBorder="1" applyAlignment="1"/>
    <xf numFmtId="0" fontId="29" fillId="28" borderId="0" xfId="45" applyFont="1" applyFill="1" applyAlignment="1">
      <alignment horizontal="left"/>
    </xf>
    <xf numFmtId="0" fontId="40" fillId="28" borderId="21" xfId="0" applyFont="1" applyFill="1" applyBorder="1" applyAlignment="1">
      <alignment horizontal="left" vertical="center"/>
    </xf>
    <xf numFmtId="0" fontId="40" fillId="28" borderId="0" xfId="0" applyFont="1" applyFill="1" applyBorder="1" applyAlignment="1">
      <alignment horizontal="left" vertical="center"/>
    </xf>
    <xf numFmtId="0" fontId="3" fillId="28" borderId="16" xfId="45" applyFont="1" applyFill="1" applyBorder="1" applyAlignment="1">
      <alignment horizontal="right" vertical="top"/>
    </xf>
    <xf numFmtId="0" fontId="29" fillId="30" borderId="85" xfId="45" applyFont="1" applyFill="1" applyBorder="1" applyAlignment="1">
      <alignment horizontal="center" vertical="center" shrinkToFit="1"/>
    </xf>
    <xf numFmtId="0" fontId="29" fillId="30" borderId="86" xfId="45" applyFont="1" applyFill="1" applyBorder="1" applyAlignment="1">
      <alignment horizontal="center" vertical="center" shrinkToFit="1"/>
    </xf>
    <xf numFmtId="176" fontId="29" fillId="30" borderId="86" xfId="45" applyNumberFormat="1" applyFont="1" applyFill="1" applyBorder="1" applyAlignment="1">
      <alignment horizontal="center" vertical="center" shrinkToFit="1"/>
    </xf>
    <xf numFmtId="0" fontId="29" fillId="30" borderId="87" xfId="45" applyFont="1" applyFill="1" applyBorder="1" applyAlignment="1">
      <alignment horizontal="center" vertical="center" shrinkToFit="1"/>
    </xf>
    <xf numFmtId="0" fontId="29" fillId="30" borderId="91" xfId="45" applyFont="1" applyFill="1" applyBorder="1" applyAlignment="1">
      <alignment horizontal="center" vertical="center" shrinkToFit="1"/>
    </xf>
    <xf numFmtId="0" fontId="29" fillId="30" borderId="92" xfId="45" applyFont="1" applyFill="1" applyBorder="1" applyAlignment="1">
      <alignment horizontal="center" vertical="center" shrinkToFit="1"/>
    </xf>
    <xf numFmtId="176" fontId="29" fillId="30" borderId="92" xfId="45" applyNumberFormat="1" applyFont="1" applyFill="1" applyBorder="1" applyAlignment="1">
      <alignment horizontal="center" vertical="center" shrinkToFit="1"/>
    </xf>
    <xf numFmtId="0" fontId="29" fillId="30" borderId="93" xfId="45" applyFont="1" applyFill="1" applyBorder="1" applyAlignment="1">
      <alignment horizontal="center" vertical="center" shrinkToFit="1"/>
    </xf>
    <xf numFmtId="0" fontId="29" fillId="27" borderId="23" xfId="45" applyFont="1" applyFill="1" applyBorder="1" applyAlignment="1">
      <alignment horizontal="center" vertical="center" shrinkToFit="1"/>
    </xf>
    <xf numFmtId="0" fontId="29" fillId="27" borderId="22" xfId="45" applyFont="1" applyFill="1" applyBorder="1" applyAlignment="1">
      <alignment horizontal="center" vertical="center" shrinkToFit="1"/>
    </xf>
    <xf numFmtId="0" fontId="29" fillId="30" borderId="70" xfId="45" applyFont="1" applyFill="1" applyBorder="1" applyAlignment="1">
      <alignment horizontal="center" vertical="center" shrinkToFit="1"/>
    </xf>
    <xf numFmtId="0" fontId="29" fillId="30" borderId="71" xfId="45" applyFont="1" applyFill="1" applyBorder="1" applyAlignment="1">
      <alignment horizontal="center" vertical="center" shrinkToFit="1"/>
    </xf>
    <xf numFmtId="176" fontId="29" fillId="30" borderId="71" xfId="45" applyNumberFormat="1" applyFont="1" applyFill="1" applyBorder="1" applyAlignment="1">
      <alignment horizontal="center" vertical="center" shrinkToFit="1"/>
    </xf>
    <xf numFmtId="0" fontId="29" fillId="30" borderId="72" xfId="45" applyFont="1" applyFill="1" applyBorder="1" applyAlignment="1">
      <alignment horizontal="center" vertical="center" shrinkToFit="1"/>
    </xf>
    <xf numFmtId="0" fontId="29" fillId="30" borderId="79" xfId="45" applyFont="1" applyFill="1" applyBorder="1" applyAlignment="1">
      <alignment horizontal="center" vertical="center" shrinkToFit="1"/>
    </xf>
    <xf numFmtId="0" fontId="29" fillId="30" borderId="80" xfId="45" applyFont="1" applyFill="1" applyBorder="1" applyAlignment="1">
      <alignment horizontal="center" vertical="center" shrinkToFit="1"/>
    </xf>
    <xf numFmtId="176" fontId="29" fillId="30" borderId="80" xfId="45" applyNumberFormat="1" applyFont="1" applyFill="1" applyBorder="1" applyAlignment="1">
      <alignment horizontal="center" vertical="center" shrinkToFit="1"/>
    </xf>
    <xf numFmtId="0" fontId="29" fillId="30" borderId="81" xfId="45" applyFont="1" applyFill="1" applyBorder="1" applyAlignment="1">
      <alignment horizontal="center" vertical="center" shrinkToFit="1"/>
    </xf>
    <xf numFmtId="0" fontId="29" fillId="27" borderId="68" xfId="45" applyFont="1" applyFill="1" applyBorder="1" applyAlignment="1">
      <alignment horizontal="center" vertical="center" shrinkToFit="1"/>
    </xf>
    <xf numFmtId="0" fontId="29" fillId="27" borderId="39" xfId="45" applyFont="1" applyFill="1" applyBorder="1" applyAlignment="1">
      <alignment horizontal="center" vertical="center" shrinkToFit="1"/>
    </xf>
    <xf numFmtId="38" fontId="29" fillId="27" borderId="39" xfId="45" applyNumberFormat="1" applyFont="1" applyFill="1" applyBorder="1" applyAlignment="1">
      <alignment horizontal="center" vertical="center" shrinkToFit="1"/>
    </xf>
    <xf numFmtId="38" fontId="29" fillId="27" borderId="69" xfId="45" applyNumberFormat="1" applyFont="1" applyFill="1" applyBorder="1" applyAlignment="1">
      <alignment horizontal="center" vertical="center" shrinkToFit="1"/>
    </xf>
    <xf numFmtId="0" fontId="29" fillId="30" borderId="75" xfId="45" applyFont="1" applyFill="1" applyBorder="1" applyAlignment="1">
      <alignment horizontal="center" vertical="center" shrinkToFit="1"/>
    </xf>
    <xf numFmtId="0" fontId="29" fillId="30" borderId="76" xfId="45" applyFont="1" applyFill="1" applyBorder="1" applyAlignment="1">
      <alignment horizontal="center" vertical="center" shrinkToFit="1"/>
    </xf>
    <xf numFmtId="176" fontId="29" fillId="30" borderId="76" xfId="45" applyNumberFormat="1" applyFont="1" applyFill="1" applyBorder="1" applyAlignment="1">
      <alignment horizontal="center" vertical="center" shrinkToFit="1"/>
    </xf>
    <xf numFmtId="0" fontId="29" fillId="30" borderId="77" xfId="45" applyFont="1" applyFill="1" applyBorder="1" applyAlignment="1">
      <alignment horizontal="center" vertical="center" shrinkToFit="1"/>
    </xf>
    <xf numFmtId="0" fontId="29" fillId="27" borderId="66" xfId="45" applyFont="1" applyFill="1" applyBorder="1" applyAlignment="1">
      <alignment horizontal="center" vertical="center" shrinkToFit="1"/>
    </xf>
    <xf numFmtId="0" fontId="29" fillId="27" borderId="40" xfId="45" applyFont="1" applyFill="1" applyBorder="1" applyAlignment="1">
      <alignment horizontal="center" vertical="center" shrinkToFit="1"/>
    </xf>
    <xf numFmtId="38" fontId="29" fillId="27" borderId="40" xfId="45" applyNumberFormat="1" applyFont="1" applyFill="1" applyBorder="1" applyAlignment="1">
      <alignment horizontal="center" vertical="center" shrinkToFit="1"/>
    </xf>
    <xf numFmtId="38" fontId="29" fillId="27" borderId="67" xfId="45" applyNumberFormat="1" applyFont="1" applyFill="1" applyBorder="1" applyAlignment="1">
      <alignment horizontal="center" vertical="center" shrinkToFit="1"/>
    </xf>
    <xf numFmtId="176" fontId="29" fillId="27" borderId="22" xfId="45" applyNumberFormat="1" applyFont="1" applyFill="1" applyBorder="1" applyAlignment="1">
      <alignment horizontal="center" vertical="center" shrinkToFit="1"/>
    </xf>
    <xf numFmtId="0" fontId="29" fillId="27" borderId="43" xfId="45" applyFont="1" applyFill="1" applyBorder="1" applyAlignment="1">
      <alignment horizontal="center" vertical="center" shrinkToFit="1"/>
    </xf>
    <xf numFmtId="0" fontId="29" fillId="27" borderId="67" xfId="45" applyFont="1" applyFill="1" applyBorder="1" applyAlignment="1">
      <alignment horizontal="center" vertical="center" shrinkToFit="1"/>
    </xf>
    <xf numFmtId="0" fontId="30" fillId="28" borderId="22" xfId="45" applyFont="1" applyFill="1" applyBorder="1" applyAlignment="1">
      <alignment horizontal="left"/>
    </xf>
    <xf numFmtId="0" fontId="29" fillId="30" borderId="82" xfId="45" applyFont="1" applyFill="1" applyBorder="1" applyAlignment="1">
      <alignment horizontal="center" vertical="center" shrinkToFit="1"/>
    </xf>
    <xf numFmtId="0" fontId="29" fillId="30" borderId="83" xfId="45" applyFont="1" applyFill="1" applyBorder="1" applyAlignment="1">
      <alignment horizontal="center" vertical="center" shrinkToFit="1"/>
    </xf>
    <xf numFmtId="176" fontId="29" fillId="30" borderId="83" xfId="45" applyNumberFormat="1" applyFont="1" applyFill="1" applyBorder="1" applyAlignment="1">
      <alignment horizontal="center" vertical="center" shrinkToFit="1"/>
    </xf>
    <xf numFmtId="0" fontId="29" fillId="30" borderId="84" xfId="45" applyFont="1" applyFill="1" applyBorder="1" applyAlignment="1">
      <alignment horizontal="center" vertical="center" shrinkToFit="1"/>
    </xf>
    <xf numFmtId="0" fontId="32" fillId="24" borderId="61" xfId="45" applyFont="1" applyFill="1" applyBorder="1" applyAlignment="1">
      <alignment horizontal="right" vertical="center" shrinkToFit="1"/>
    </xf>
    <xf numFmtId="0" fontId="32" fillId="24" borderId="62" xfId="45" applyFont="1" applyFill="1" applyBorder="1" applyAlignment="1">
      <alignment horizontal="right" vertical="center" shrinkToFit="1"/>
    </xf>
    <xf numFmtId="0" fontId="32" fillId="24" borderId="63" xfId="45" applyFont="1" applyFill="1" applyBorder="1" applyAlignment="1">
      <alignment horizontal="right" vertical="center" shrinkToFit="1"/>
    </xf>
    <xf numFmtId="0" fontId="32" fillId="24" borderId="64" xfId="45" applyFont="1" applyFill="1" applyBorder="1" applyAlignment="1">
      <alignment horizontal="right" vertical="center" shrinkToFit="1"/>
    </xf>
    <xf numFmtId="0" fontId="32" fillId="24" borderId="53" xfId="45" applyFont="1" applyFill="1" applyBorder="1" applyAlignment="1">
      <alignment horizontal="right" vertical="center" shrinkToFit="1"/>
    </xf>
    <xf numFmtId="0" fontId="32" fillId="24" borderId="54" xfId="45" applyFont="1" applyFill="1" applyBorder="1" applyAlignment="1">
      <alignment horizontal="right" vertical="center" shrinkToFit="1"/>
    </xf>
    <xf numFmtId="0" fontId="32" fillId="24" borderId="65" xfId="45" applyFont="1" applyFill="1" applyBorder="1" applyAlignment="1">
      <alignment horizontal="right" vertical="center" shrinkToFit="1"/>
    </xf>
    <xf numFmtId="0" fontId="32" fillId="24" borderId="56" xfId="45" applyFont="1" applyFill="1" applyBorder="1" applyAlignment="1">
      <alignment horizontal="right" vertical="center" shrinkToFit="1"/>
    </xf>
    <xf numFmtId="0" fontId="32" fillId="24" borderId="57" xfId="45" applyFont="1" applyFill="1" applyBorder="1" applyAlignment="1">
      <alignment horizontal="right" vertical="center" shrinkToFit="1"/>
    </xf>
    <xf numFmtId="178" fontId="39" fillId="29" borderId="46" xfId="45" applyNumberFormat="1" applyFont="1" applyFill="1" applyBorder="1" applyAlignment="1">
      <alignment horizontal="center" vertical="center" shrinkToFit="1"/>
    </xf>
    <xf numFmtId="178" fontId="39" fillId="29" borderId="32" xfId="45" applyNumberFormat="1" applyFont="1" applyFill="1" applyBorder="1" applyAlignment="1">
      <alignment horizontal="center" vertical="center" shrinkToFit="1"/>
    </xf>
    <xf numFmtId="178" fontId="39" fillId="29" borderId="48" xfId="45" applyNumberFormat="1" applyFont="1" applyFill="1" applyBorder="1" applyAlignment="1">
      <alignment horizontal="center" vertical="center" shrinkToFit="1"/>
    </xf>
    <xf numFmtId="178" fontId="39" fillId="29" borderId="17" xfId="45" applyNumberFormat="1" applyFont="1" applyFill="1" applyBorder="1" applyAlignment="1">
      <alignment horizontal="center" vertical="center" shrinkToFit="1"/>
    </xf>
    <xf numFmtId="178" fontId="39" fillId="29" borderId="0" xfId="45" applyNumberFormat="1" applyFont="1" applyFill="1" applyBorder="1" applyAlignment="1">
      <alignment horizontal="center" vertical="center" shrinkToFit="1"/>
    </xf>
    <xf numFmtId="178" fontId="39" fillId="29" borderId="16" xfId="45" applyNumberFormat="1" applyFont="1" applyFill="1" applyBorder="1" applyAlignment="1">
      <alignment horizontal="center" vertical="center" shrinkToFit="1"/>
    </xf>
    <xf numFmtId="0" fontId="32" fillId="24" borderId="43" xfId="45" applyFont="1" applyFill="1" applyBorder="1" applyAlignment="1">
      <alignment horizontal="right" vertical="center" shrinkToFit="1"/>
    </xf>
    <xf numFmtId="0" fontId="32" fillId="28" borderId="42" xfId="45" applyFont="1" applyFill="1" applyBorder="1" applyAlignment="1">
      <alignment horizontal="right" vertical="center" shrinkToFit="1"/>
    </xf>
    <xf numFmtId="0" fontId="32" fillId="24" borderId="49" xfId="45" applyFont="1" applyFill="1" applyBorder="1" applyAlignment="1">
      <alignment horizontal="right" vertical="center" shrinkToFit="1"/>
    </xf>
    <xf numFmtId="0" fontId="32" fillId="24" borderId="50" xfId="45" applyFont="1" applyFill="1" applyBorder="1" applyAlignment="1">
      <alignment horizontal="right" vertical="center" shrinkToFit="1"/>
    </xf>
    <xf numFmtId="0" fontId="32" fillId="24" borderId="51" xfId="45" applyFont="1" applyFill="1" applyBorder="1" applyAlignment="1">
      <alignment horizontal="right" vertical="center" shrinkToFit="1"/>
    </xf>
    <xf numFmtId="0" fontId="32" fillId="24" borderId="52" xfId="45" applyFont="1" applyFill="1" applyBorder="1" applyAlignment="1">
      <alignment horizontal="right" vertical="center" shrinkToFit="1"/>
    </xf>
    <xf numFmtId="178" fontId="39" fillId="29" borderId="24" xfId="45" applyNumberFormat="1" applyFont="1" applyFill="1" applyBorder="1" applyAlignment="1">
      <alignment horizontal="center" vertical="center" shrinkToFit="1"/>
    </xf>
    <xf numFmtId="178" fontId="39" fillId="29" borderId="22" xfId="45" applyNumberFormat="1" applyFont="1" applyFill="1" applyBorder="1" applyAlignment="1">
      <alignment horizontal="center" vertical="center" shrinkToFit="1"/>
    </xf>
    <xf numFmtId="178" fontId="39" fillId="29" borderId="25" xfId="45" applyNumberFormat="1" applyFont="1" applyFill="1" applyBorder="1" applyAlignment="1">
      <alignment horizontal="center" vertical="center" shrinkToFit="1"/>
    </xf>
    <xf numFmtId="0" fontId="32" fillId="24" borderId="42" xfId="45" applyNumberFormat="1" applyFont="1" applyFill="1" applyBorder="1" applyAlignment="1">
      <alignment horizontal="center" vertical="center" shrinkToFit="1"/>
    </xf>
    <xf numFmtId="0" fontId="32" fillId="24" borderId="41" xfId="45" applyNumberFormat="1" applyFont="1" applyFill="1" applyBorder="1" applyAlignment="1">
      <alignment horizontal="center" vertical="center" shrinkToFit="1"/>
    </xf>
    <xf numFmtId="0" fontId="32" fillId="24" borderId="25" xfId="45" applyNumberFormat="1" applyFont="1" applyFill="1" applyBorder="1" applyAlignment="1">
      <alignment horizontal="center" vertical="center" shrinkToFit="1"/>
    </xf>
    <xf numFmtId="0" fontId="32" fillId="24" borderId="16" xfId="45" applyNumberFormat="1" applyFont="1" applyFill="1" applyBorder="1" applyAlignment="1">
      <alignment horizontal="center" vertical="center" shrinkToFit="1"/>
    </xf>
    <xf numFmtId="0" fontId="32" fillId="28" borderId="37" xfId="45" applyNumberFormat="1" applyFont="1" applyFill="1" applyBorder="1" applyAlignment="1">
      <alignment horizontal="center" vertical="center" shrinkToFit="1"/>
    </xf>
    <xf numFmtId="0" fontId="32" fillId="28" borderId="41" xfId="45" applyFont="1" applyFill="1" applyBorder="1" applyAlignment="1">
      <alignment horizontal="right" vertical="center" shrinkToFit="1"/>
    </xf>
    <xf numFmtId="0" fontId="32" fillId="24" borderId="55" xfId="45" applyFont="1" applyFill="1" applyBorder="1" applyAlignment="1">
      <alignment horizontal="right" vertical="center" shrinkToFit="1"/>
    </xf>
    <xf numFmtId="0" fontId="32" fillId="24" borderId="43" xfId="45" applyNumberFormat="1" applyFont="1" applyFill="1" applyBorder="1" applyAlignment="1">
      <alignment horizontal="center" vertical="center" shrinkToFit="1"/>
    </xf>
    <xf numFmtId="0" fontId="32" fillId="24" borderId="22" xfId="45" applyFont="1" applyFill="1" applyBorder="1" applyAlignment="1">
      <alignment horizontal="right" vertical="center" shrinkToFit="1"/>
    </xf>
    <xf numFmtId="0" fontId="32" fillId="28" borderId="0" xfId="45" applyFont="1" applyFill="1" applyBorder="1" applyAlignment="1">
      <alignment horizontal="right" vertical="center" shrinkToFit="1"/>
    </xf>
    <xf numFmtId="0" fontId="32" fillId="24" borderId="14" xfId="45" applyFont="1" applyFill="1" applyBorder="1" applyAlignment="1">
      <alignment horizontal="right" vertical="center" shrinkToFit="1"/>
    </xf>
    <xf numFmtId="0" fontId="32" fillId="24" borderId="44" xfId="45" applyFont="1" applyFill="1" applyBorder="1" applyAlignment="1">
      <alignment horizontal="right" vertical="center" shrinkToFit="1"/>
    </xf>
    <xf numFmtId="0" fontId="32" fillId="24" borderId="58" xfId="45" applyFont="1" applyFill="1" applyBorder="1" applyAlignment="1">
      <alignment horizontal="right" vertical="center" shrinkToFit="1"/>
    </xf>
    <xf numFmtId="0" fontId="32" fillId="24" borderId="59" xfId="45" applyFont="1" applyFill="1" applyBorder="1" applyAlignment="1">
      <alignment horizontal="right" vertical="center" shrinkToFit="1"/>
    </xf>
    <xf numFmtId="0" fontId="32" fillId="24" borderId="60" xfId="45" applyFont="1" applyFill="1" applyBorder="1" applyAlignment="1">
      <alignment horizontal="right" vertical="center" shrinkToFit="1"/>
    </xf>
    <xf numFmtId="0" fontId="32" fillId="24" borderId="61" xfId="46" applyFont="1" applyFill="1" applyBorder="1" applyAlignment="1">
      <alignment horizontal="right" vertical="center" shrinkToFit="1"/>
    </xf>
    <xf numFmtId="0" fontId="32" fillId="24" borderId="62" xfId="46" applyFont="1" applyFill="1" applyBorder="1" applyAlignment="1">
      <alignment horizontal="right" vertical="center" shrinkToFit="1"/>
    </xf>
    <xf numFmtId="0" fontId="32" fillId="24" borderId="63" xfId="46" applyFont="1" applyFill="1" applyBorder="1" applyAlignment="1">
      <alignment horizontal="right" vertical="center" shrinkToFit="1"/>
    </xf>
    <xf numFmtId="0" fontId="32" fillId="24" borderId="64" xfId="46" applyFont="1" applyFill="1" applyBorder="1" applyAlignment="1">
      <alignment horizontal="right" vertical="center" shrinkToFit="1"/>
    </xf>
    <xf numFmtId="0" fontId="32" fillId="24" borderId="53" xfId="46" applyFont="1" applyFill="1" applyBorder="1" applyAlignment="1">
      <alignment horizontal="right" vertical="center" shrinkToFit="1"/>
    </xf>
    <xf numFmtId="0" fontId="32" fillId="24" borderId="54" xfId="46" applyFont="1" applyFill="1" applyBorder="1" applyAlignment="1">
      <alignment horizontal="right" vertical="center" shrinkToFit="1"/>
    </xf>
    <xf numFmtId="0" fontId="32" fillId="24" borderId="65" xfId="46" applyFont="1" applyFill="1" applyBorder="1" applyAlignment="1">
      <alignment horizontal="right" vertical="center" shrinkToFit="1"/>
    </xf>
    <xf numFmtId="0" fontId="32" fillId="24" borderId="56" xfId="46" applyFont="1" applyFill="1" applyBorder="1" applyAlignment="1">
      <alignment horizontal="right" vertical="center" shrinkToFit="1"/>
    </xf>
    <xf numFmtId="0" fontId="32" fillId="24" borderId="57" xfId="46" applyFont="1" applyFill="1" applyBorder="1" applyAlignment="1">
      <alignment horizontal="right" vertical="center" shrinkToFit="1"/>
    </xf>
    <xf numFmtId="0" fontId="32" fillId="24" borderId="43" xfId="46" applyFont="1" applyFill="1" applyBorder="1" applyAlignment="1">
      <alignment horizontal="right" vertical="center" shrinkToFit="1"/>
    </xf>
    <xf numFmtId="0" fontId="32" fillId="24" borderId="42" xfId="46" applyFont="1" applyFill="1" applyBorder="1" applyAlignment="1">
      <alignment horizontal="right" vertical="center" shrinkToFit="1"/>
    </xf>
    <xf numFmtId="0" fontId="32" fillId="24" borderId="49" xfId="46" applyFont="1" applyFill="1" applyBorder="1" applyAlignment="1">
      <alignment horizontal="right" vertical="center" shrinkToFit="1"/>
    </xf>
    <xf numFmtId="0" fontId="32" fillId="24" borderId="50" xfId="46" applyFont="1" applyFill="1" applyBorder="1" applyAlignment="1">
      <alignment horizontal="right" vertical="center" shrinkToFit="1"/>
    </xf>
    <xf numFmtId="0" fontId="32" fillId="24" borderId="51" xfId="46" applyFont="1" applyFill="1" applyBorder="1" applyAlignment="1">
      <alignment horizontal="right" vertical="center" shrinkToFit="1"/>
    </xf>
    <xf numFmtId="0" fontId="32" fillId="24" borderId="52" xfId="46" applyFont="1" applyFill="1" applyBorder="1" applyAlignment="1">
      <alignment horizontal="right" vertical="center" shrinkToFit="1"/>
    </xf>
    <xf numFmtId="0" fontId="32" fillId="24" borderId="42" xfId="46" applyNumberFormat="1" applyFont="1" applyFill="1" applyBorder="1" applyAlignment="1">
      <alignment horizontal="center" vertical="center" shrinkToFit="1"/>
    </xf>
    <xf numFmtId="0" fontId="32" fillId="24" borderId="41" xfId="46" applyNumberFormat="1" applyFont="1" applyFill="1" applyBorder="1" applyAlignment="1">
      <alignment horizontal="center" vertical="center" shrinkToFit="1"/>
    </xf>
    <xf numFmtId="0" fontId="32" fillId="24" borderId="22" xfId="46" applyNumberFormat="1" applyFont="1" applyFill="1" applyBorder="1" applyAlignment="1">
      <alignment horizontal="center" vertical="center" shrinkToFit="1"/>
    </xf>
    <xf numFmtId="0" fontId="32" fillId="24" borderId="0" xfId="46" applyNumberFormat="1" applyFont="1" applyFill="1" applyBorder="1" applyAlignment="1">
      <alignment horizontal="center" vertical="center" shrinkToFit="1"/>
    </xf>
    <xf numFmtId="0" fontId="32" fillId="24" borderId="29" xfId="46" applyNumberFormat="1" applyFont="1" applyFill="1" applyBorder="1" applyAlignment="1">
      <alignment horizontal="center" vertical="center" shrinkToFit="1"/>
    </xf>
    <xf numFmtId="0" fontId="32" fillId="24" borderId="41" xfId="46" applyFont="1" applyFill="1" applyBorder="1" applyAlignment="1">
      <alignment horizontal="right" vertical="center" shrinkToFit="1"/>
    </xf>
    <xf numFmtId="0" fontId="32" fillId="24" borderId="55" xfId="46" applyFont="1" applyFill="1" applyBorder="1" applyAlignment="1">
      <alignment horizontal="right" vertical="center" shrinkToFit="1"/>
    </xf>
    <xf numFmtId="0" fontId="32" fillId="24" borderId="43" xfId="46" applyNumberFormat="1" applyFont="1" applyFill="1" applyBorder="1" applyAlignment="1">
      <alignment horizontal="center" vertical="center" shrinkToFit="1"/>
    </xf>
    <xf numFmtId="0" fontId="32" fillId="24" borderId="22" xfId="46" applyFont="1" applyFill="1" applyBorder="1" applyAlignment="1">
      <alignment horizontal="right" vertical="center" shrinkToFit="1"/>
    </xf>
    <xf numFmtId="0" fontId="32" fillId="24" borderId="0" xfId="46" applyFont="1" applyFill="1" applyBorder="1" applyAlignment="1">
      <alignment horizontal="right" vertical="center" shrinkToFit="1"/>
    </xf>
    <xf numFmtId="0" fontId="32" fillId="24" borderId="14" xfId="46" applyFont="1" applyFill="1" applyBorder="1" applyAlignment="1">
      <alignment horizontal="right" vertical="center" shrinkToFit="1"/>
    </xf>
    <xf numFmtId="0" fontId="32" fillId="24" borderId="44" xfId="46" applyFont="1" applyFill="1" applyBorder="1" applyAlignment="1">
      <alignment horizontal="right" vertical="center" shrinkToFit="1"/>
    </xf>
    <xf numFmtId="0" fontId="32" fillId="24" borderId="43" xfId="46" applyFont="1" applyFill="1" applyBorder="1" applyAlignment="1">
      <alignment horizontal="center" vertical="center" shrinkToFit="1"/>
    </xf>
    <xf numFmtId="0" fontId="32" fillId="24" borderId="42" xfId="46" applyFont="1" applyFill="1" applyBorder="1" applyAlignment="1">
      <alignment horizontal="center" vertical="center" shrinkToFit="1"/>
    </xf>
    <xf numFmtId="0" fontId="32" fillId="24" borderId="41" xfId="46" applyFont="1" applyFill="1" applyBorder="1" applyAlignment="1">
      <alignment horizontal="center" vertical="center" shrinkToFit="1"/>
    </xf>
    <xf numFmtId="38" fontId="52" fillId="27" borderId="40" xfId="45" applyNumberFormat="1" applyFont="1" applyFill="1" applyBorder="1" applyAlignment="1">
      <alignment horizontal="center" vertical="center" shrinkToFit="1"/>
    </xf>
    <xf numFmtId="38" fontId="52" fillId="27" borderId="67" xfId="45" applyNumberFormat="1" applyFont="1" applyFill="1" applyBorder="1" applyAlignment="1">
      <alignment horizontal="center" vertical="center" shrinkToFit="1"/>
    </xf>
    <xf numFmtId="0" fontId="52" fillId="27" borderId="68" xfId="45" applyFont="1" applyFill="1" applyBorder="1" applyAlignment="1">
      <alignment horizontal="center" vertical="center" shrinkToFit="1"/>
    </xf>
    <xf numFmtId="0" fontId="52" fillId="27" borderId="39" xfId="45" applyFont="1" applyFill="1" applyBorder="1" applyAlignment="1">
      <alignment horizontal="center" vertical="center" shrinkToFit="1"/>
    </xf>
    <xf numFmtId="38" fontId="52" fillId="27" borderId="39" xfId="45" applyNumberFormat="1" applyFont="1" applyFill="1" applyBorder="1" applyAlignment="1">
      <alignment horizontal="center" vertical="center" shrinkToFit="1"/>
    </xf>
    <xf numFmtId="0" fontId="52" fillId="27" borderId="69" xfId="45" applyFont="1" applyFill="1" applyBorder="1" applyAlignment="1">
      <alignment horizontal="center" vertical="center" shrinkToFit="1"/>
    </xf>
    <xf numFmtId="176" fontId="52" fillId="27" borderId="39" xfId="45" applyNumberFormat="1" applyFont="1" applyFill="1" applyBorder="1" applyAlignment="1">
      <alignment horizontal="center" vertical="center" shrinkToFit="1"/>
    </xf>
    <xf numFmtId="0" fontId="52" fillId="27" borderId="66" xfId="45" applyFont="1" applyFill="1" applyBorder="1" applyAlignment="1">
      <alignment horizontal="center" vertical="center" shrinkToFit="1"/>
    </xf>
    <xf numFmtId="0" fontId="52" fillId="27" borderId="40" xfId="45" applyFont="1" applyFill="1" applyBorder="1" applyAlignment="1">
      <alignment horizontal="center" vertical="center" shrinkToFit="1"/>
    </xf>
    <xf numFmtId="178" fontId="39" fillId="24" borderId="46" xfId="46" applyNumberFormat="1" applyFont="1" applyFill="1" applyBorder="1" applyAlignment="1">
      <alignment horizontal="center" vertical="center" shrinkToFit="1"/>
    </xf>
    <xf numFmtId="178" fontId="39" fillId="24" borderId="32" xfId="46" applyNumberFormat="1" applyFont="1" applyFill="1" applyBorder="1" applyAlignment="1">
      <alignment horizontal="center" vertical="center" shrinkToFit="1"/>
    </xf>
    <xf numFmtId="178" fontId="39" fillId="24" borderId="48" xfId="46" applyNumberFormat="1" applyFont="1" applyFill="1" applyBorder="1" applyAlignment="1">
      <alignment horizontal="center" vertical="center" shrinkToFit="1"/>
    </xf>
    <xf numFmtId="178" fontId="39" fillId="24" borderId="17" xfId="46" applyNumberFormat="1" applyFont="1" applyFill="1" applyBorder="1" applyAlignment="1">
      <alignment horizontal="center" vertical="center" shrinkToFit="1"/>
    </xf>
    <xf numFmtId="178" fontId="39" fillId="24" borderId="0" xfId="46" applyNumberFormat="1" applyFont="1" applyFill="1" applyBorder="1" applyAlignment="1">
      <alignment horizontal="center" vertical="center" shrinkToFit="1"/>
    </xf>
    <xf numFmtId="178" fontId="39" fillId="24" borderId="16" xfId="46" applyNumberFormat="1" applyFont="1" applyFill="1" applyBorder="1" applyAlignment="1">
      <alignment horizontal="center" vertical="center" shrinkToFit="1"/>
    </xf>
    <xf numFmtId="0" fontId="32" fillId="28" borderId="28" xfId="45" applyFont="1" applyFill="1" applyBorder="1" applyAlignment="1">
      <alignment horizontal="center" shrinkToFit="1"/>
    </xf>
    <xf numFmtId="0" fontId="32" fillId="28" borderId="27" xfId="45" applyFont="1" applyFill="1" applyBorder="1" applyAlignment="1">
      <alignment horizontal="center" shrinkToFit="1"/>
    </xf>
    <xf numFmtId="178" fontId="39" fillId="24" borderId="24" xfId="46" applyNumberFormat="1" applyFont="1" applyFill="1" applyBorder="1" applyAlignment="1">
      <alignment horizontal="center" vertical="center" shrinkToFit="1"/>
    </xf>
    <xf numFmtId="178" fontId="39" fillId="24" borderId="22" xfId="46" applyNumberFormat="1" applyFont="1" applyFill="1" applyBorder="1" applyAlignment="1">
      <alignment horizontal="center" vertical="center" shrinkToFit="1"/>
    </xf>
    <xf numFmtId="178" fontId="39" fillId="24" borderId="25" xfId="46" applyNumberFormat="1" applyFont="1" applyFill="1" applyBorder="1" applyAlignment="1">
      <alignment horizontal="center" vertical="center" shrinkToFit="1"/>
    </xf>
    <xf numFmtId="0" fontId="57" fillId="27" borderId="68" xfId="45" applyFont="1" applyFill="1" applyBorder="1" applyAlignment="1">
      <alignment horizontal="center" vertical="center" shrinkToFit="1"/>
    </xf>
    <xf numFmtId="0" fontId="57" fillId="27" borderId="39" xfId="45" applyFont="1" applyFill="1" applyBorder="1" applyAlignment="1">
      <alignment horizontal="center" vertical="center" shrinkToFit="1"/>
    </xf>
    <xf numFmtId="0" fontId="57" fillId="27" borderId="66" xfId="45" applyFont="1" applyFill="1" applyBorder="1" applyAlignment="1">
      <alignment horizontal="center" vertical="center" shrinkToFit="1"/>
    </xf>
    <xf numFmtId="0" fontId="57" fillId="27" borderId="40" xfId="45" applyFont="1" applyFill="1" applyBorder="1" applyAlignment="1">
      <alignment horizontal="center" vertical="center" shrinkToFit="1"/>
    </xf>
    <xf numFmtId="38" fontId="52" fillId="27" borderId="68" xfId="33" applyFont="1" applyFill="1" applyBorder="1" applyAlignment="1">
      <alignment horizontal="center" vertical="center" shrinkToFit="1"/>
    </xf>
    <xf numFmtId="38" fontId="52" fillId="27" borderId="39" xfId="33" applyFont="1" applyFill="1" applyBorder="1" applyAlignment="1">
      <alignment horizontal="center" vertical="center" shrinkToFit="1"/>
    </xf>
    <xf numFmtId="0" fontId="32" fillId="24" borderId="58" xfId="46" applyFont="1" applyFill="1" applyBorder="1" applyAlignment="1">
      <alignment horizontal="right" vertical="center" shrinkToFit="1"/>
    </xf>
    <xf numFmtId="0" fontId="32" fillId="24" borderId="59" xfId="46" applyFont="1" applyFill="1" applyBorder="1" applyAlignment="1">
      <alignment horizontal="right" vertical="center" shrinkToFit="1"/>
    </xf>
    <xf numFmtId="0" fontId="32" fillId="24" borderId="25" xfId="46" applyNumberFormat="1" applyFont="1" applyFill="1" applyBorder="1" applyAlignment="1">
      <alignment horizontal="center" vertical="center" shrinkToFit="1"/>
    </xf>
    <xf numFmtId="0" fontId="32" fillId="24" borderId="16" xfId="46" applyNumberFormat="1" applyFont="1" applyFill="1" applyBorder="1" applyAlignment="1">
      <alignment horizontal="center" vertical="center" shrinkToFit="1"/>
    </xf>
    <xf numFmtId="0" fontId="32" fillId="24" borderId="37" xfId="46" applyNumberFormat="1" applyFont="1" applyFill="1" applyBorder="1" applyAlignment="1">
      <alignment horizontal="center" vertical="center" shrinkToFit="1"/>
    </xf>
    <xf numFmtId="0" fontId="32" fillId="24" borderId="32" xfId="46" applyNumberFormat="1" applyFont="1" applyFill="1" applyBorder="1" applyAlignment="1">
      <alignment horizontal="center" vertical="center" shrinkToFit="1"/>
    </xf>
    <xf numFmtId="178" fontId="39" fillId="26" borderId="24" xfId="46" applyNumberFormat="1" applyFont="1" applyFill="1" applyBorder="1" applyAlignment="1">
      <alignment horizontal="center" vertical="center" shrinkToFit="1"/>
    </xf>
    <xf numFmtId="178" fontId="39" fillId="26" borderId="22" xfId="46" applyNumberFormat="1" applyFont="1" applyFill="1" applyBorder="1" applyAlignment="1">
      <alignment horizontal="center" vertical="center" shrinkToFit="1"/>
    </xf>
    <xf numFmtId="178" fontId="39" fillId="26" borderId="25" xfId="46" applyNumberFormat="1" applyFont="1" applyFill="1" applyBorder="1" applyAlignment="1">
      <alignment horizontal="center" vertical="center" shrinkToFit="1"/>
    </xf>
    <xf numFmtId="178" fontId="39" fillId="26" borderId="17" xfId="46" applyNumberFormat="1" applyFont="1" applyFill="1" applyBorder="1" applyAlignment="1">
      <alignment horizontal="center" vertical="center" shrinkToFit="1"/>
    </xf>
    <xf numFmtId="178" fontId="39" fillId="26" borderId="0" xfId="46" applyNumberFormat="1" applyFont="1" applyFill="1" applyBorder="1" applyAlignment="1">
      <alignment horizontal="center" vertical="center" shrinkToFit="1"/>
    </xf>
    <xf numFmtId="178" fontId="39" fillId="26" borderId="16" xfId="46" applyNumberFormat="1" applyFont="1" applyFill="1" applyBorder="1" applyAlignment="1">
      <alignment horizontal="center" vertical="center" shrinkToFit="1"/>
    </xf>
    <xf numFmtId="0" fontId="32" fillId="24" borderId="47" xfId="46" applyNumberFormat="1" applyFont="1" applyFill="1" applyBorder="1" applyAlignment="1">
      <alignment horizontal="center" vertical="center" shrinkToFit="1"/>
    </xf>
    <xf numFmtId="0" fontId="32" fillId="28" borderId="35" xfId="45" applyFont="1" applyFill="1" applyBorder="1" applyAlignment="1">
      <alignment horizontal="center" shrinkToFit="1"/>
    </xf>
    <xf numFmtId="0" fontId="32" fillId="28" borderId="34" xfId="45" applyFont="1" applyFill="1" applyBorder="1" applyAlignment="1">
      <alignment horizontal="center" shrinkToFit="1"/>
    </xf>
    <xf numFmtId="0" fontId="32" fillId="28" borderId="33" xfId="45" applyFont="1" applyFill="1" applyBorder="1" applyAlignment="1">
      <alignment horizontal="center" shrinkToFit="1"/>
    </xf>
    <xf numFmtId="0" fontId="32" fillId="28" borderId="35" xfId="45" applyFont="1" applyFill="1" applyBorder="1" applyAlignment="1">
      <alignment horizontal="center"/>
    </xf>
    <xf numFmtId="0" fontId="32" fillId="28" borderId="34" xfId="45" applyFont="1" applyFill="1" applyBorder="1" applyAlignment="1">
      <alignment horizontal="center"/>
    </xf>
    <xf numFmtId="0" fontId="32" fillId="28" borderId="33" xfId="45" applyFont="1" applyFill="1" applyBorder="1" applyAlignment="1">
      <alignment horizontal="center"/>
    </xf>
    <xf numFmtId="0" fontId="32" fillId="24" borderId="47" xfId="45" applyNumberFormat="1" applyFont="1" applyFill="1" applyBorder="1" applyAlignment="1">
      <alignment horizontal="center" vertical="center" shrinkToFit="1"/>
    </xf>
    <xf numFmtId="0" fontId="32" fillId="24" borderId="48" xfId="45" applyNumberFormat="1" applyFont="1" applyFill="1" applyBorder="1" applyAlignment="1">
      <alignment horizontal="center" vertical="center" shrinkToFit="1"/>
    </xf>
    <xf numFmtId="0" fontId="52" fillId="28" borderId="0" xfId="45" applyFont="1" applyFill="1" applyAlignment="1"/>
    <xf numFmtId="0" fontId="52" fillId="28" borderId="29" xfId="45" applyFont="1" applyFill="1" applyBorder="1" applyAlignment="1"/>
    <xf numFmtId="0" fontId="52" fillId="28" borderId="0" xfId="45" applyFont="1" applyFill="1" applyAlignment="1">
      <alignment horizontal="left"/>
    </xf>
    <xf numFmtId="0" fontId="3" fillId="28" borderId="0" xfId="0" applyFont="1" applyFill="1" applyAlignment="1">
      <alignment vertical="center" shrinkToFit="1"/>
    </xf>
    <xf numFmtId="0" fontId="59" fillId="24" borderId="29" xfId="0" applyNumberFormat="1" applyFont="1" applyFill="1" applyBorder="1" applyAlignment="1">
      <alignment horizontal="left" shrinkToFit="1"/>
    </xf>
    <xf numFmtId="0" fontId="3" fillId="0" borderId="0" xfId="0" applyFont="1" applyAlignment="1">
      <alignment vertical="center"/>
    </xf>
    <xf numFmtId="0" fontId="33" fillId="28" borderId="0" xfId="0" applyFont="1" applyFill="1" applyAlignment="1">
      <alignment vertical="center" shrinkToFit="1"/>
    </xf>
    <xf numFmtId="0" fontId="33" fillId="24" borderId="0" xfId="0" applyFont="1" applyFill="1" applyAlignment="1">
      <alignment vertical="center"/>
    </xf>
    <xf numFmtId="0" fontId="37" fillId="31" borderId="23" xfId="0" applyNumberFormat="1" applyFont="1" applyFill="1" applyBorder="1" applyAlignment="1">
      <alignment horizontal="center" vertical="center" shrinkToFit="1"/>
    </xf>
    <xf numFmtId="38" fontId="37" fillId="31" borderId="39" xfId="33" applyFont="1" applyFill="1" applyBorder="1" applyAlignment="1">
      <alignment horizontal="center" vertical="center" shrinkToFit="1"/>
    </xf>
    <xf numFmtId="38" fontId="37" fillId="31" borderId="69" xfId="33" applyFont="1" applyFill="1" applyBorder="1" applyAlignment="1">
      <alignment horizontal="center" vertical="center" shrinkToFit="1"/>
    </xf>
    <xf numFmtId="38" fontId="37" fillId="31" borderId="23" xfId="0" applyNumberFormat="1" applyFont="1" applyFill="1" applyBorder="1" applyAlignment="1">
      <alignment horizontal="center" vertical="center" shrinkToFit="1"/>
    </xf>
    <xf numFmtId="0" fontId="37" fillId="31" borderId="22" xfId="0" applyNumberFormat="1" applyFont="1" applyFill="1" applyBorder="1" applyAlignment="1">
      <alignment horizontal="center" vertical="center" shrinkToFit="1"/>
    </xf>
    <xf numFmtId="38" fontId="37" fillId="31" borderId="22" xfId="33" applyFont="1" applyFill="1" applyBorder="1" applyAlignment="1">
      <alignment horizontal="center" vertical="center" shrinkToFit="1"/>
    </xf>
    <xf numFmtId="38" fontId="37" fillId="31" borderId="43" xfId="33" applyFont="1" applyFill="1" applyBorder="1" applyAlignment="1">
      <alignment horizontal="center" vertical="center" shrinkToFit="1"/>
    </xf>
    <xf numFmtId="38" fontId="37" fillId="31" borderId="22" xfId="33" applyFont="1" applyFill="1" applyBorder="1" applyAlignment="1">
      <alignment horizontal="center" vertical="center" wrapText="1" shrinkToFit="1"/>
    </xf>
    <xf numFmtId="38" fontId="37" fillId="31" borderId="43" xfId="33" applyFont="1" applyFill="1" applyBorder="1" applyAlignment="1">
      <alignment horizontal="center" vertical="center" wrapText="1" shrinkToFit="1"/>
    </xf>
    <xf numFmtId="0" fontId="33" fillId="0" borderId="0" xfId="0" applyFont="1" applyAlignment="1">
      <alignment vertical="center"/>
    </xf>
    <xf numFmtId="0" fontId="37" fillId="31" borderId="38" xfId="0" applyNumberFormat="1" applyFont="1" applyFill="1" applyBorder="1" applyAlignment="1">
      <alignment horizontal="center" vertical="center" shrinkToFit="1"/>
    </xf>
    <xf numFmtId="38" fontId="37" fillId="31" borderId="40" xfId="33" applyFont="1" applyFill="1" applyBorder="1" applyAlignment="1">
      <alignment horizontal="center" vertical="center" shrinkToFit="1"/>
    </xf>
    <xf numFmtId="38" fontId="37" fillId="31" borderId="67" xfId="33" applyFont="1" applyFill="1" applyBorder="1" applyAlignment="1">
      <alignment horizontal="center" vertical="center" shrinkToFit="1"/>
    </xf>
    <xf numFmtId="38" fontId="37" fillId="31" borderId="38" xfId="0" applyNumberFormat="1" applyFont="1" applyFill="1" applyBorder="1" applyAlignment="1">
      <alignment horizontal="center" vertical="center" shrinkToFit="1"/>
    </xf>
    <xf numFmtId="0" fontId="37" fillId="31" borderId="27" xfId="0" applyNumberFormat="1" applyFont="1" applyFill="1" applyBorder="1" applyAlignment="1">
      <alignment horizontal="center" vertical="center" shrinkToFit="1"/>
    </xf>
    <xf numFmtId="38" fontId="37" fillId="31" borderId="27" xfId="33" applyFont="1" applyFill="1" applyBorder="1" applyAlignment="1">
      <alignment horizontal="center" vertical="center" shrinkToFit="1"/>
    </xf>
    <xf numFmtId="38" fontId="37" fillId="31" borderId="105" xfId="33" applyFont="1" applyFill="1" applyBorder="1" applyAlignment="1">
      <alignment horizontal="center" vertical="center" shrinkToFit="1"/>
    </xf>
    <xf numFmtId="0" fontId="37" fillId="31" borderId="38" xfId="0" applyNumberFormat="1" applyFont="1" applyFill="1" applyBorder="1" applyAlignment="1">
      <alignment horizontal="center" vertical="center" shrinkToFit="1"/>
    </xf>
    <xf numFmtId="38" fontId="37" fillId="31" borderId="29" xfId="33" applyFont="1" applyFill="1" applyBorder="1" applyAlignment="1">
      <alignment horizontal="center" vertical="center" wrapText="1" shrinkToFit="1"/>
    </xf>
    <xf numFmtId="38" fontId="37" fillId="31" borderId="41" xfId="33" applyFont="1" applyFill="1" applyBorder="1" applyAlignment="1">
      <alignment horizontal="center" vertical="center" wrapText="1" shrinkToFit="1"/>
    </xf>
    <xf numFmtId="0" fontId="3" fillId="31" borderId="23" xfId="0" applyFont="1" applyFill="1" applyBorder="1" applyAlignment="1"/>
    <xf numFmtId="0" fontId="3" fillId="31" borderId="22" xfId="0" applyFont="1" applyFill="1" applyBorder="1" applyAlignment="1"/>
    <xf numFmtId="0" fontId="0" fillId="31" borderId="43" xfId="0" applyFill="1" applyBorder="1" applyAlignment="1"/>
    <xf numFmtId="0" fontId="3" fillId="31" borderId="43" xfId="0" applyFont="1" applyFill="1" applyBorder="1" applyAlignment="1"/>
    <xf numFmtId="0" fontId="0" fillId="31" borderId="21" xfId="0" applyFill="1" applyBorder="1" applyAlignment="1"/>
    <xf numFmtId="0" fontId="0" fillId="31" borderId="0" xfId="0" applyFill="1" applyBorder="1" applyAlignment="1"/>
    <xf numFmtId="0" fontId="0" fillId="31" borderId="42" xfId="0" applyFill="1" applyBorder="1" applyAlignment="1"/>
    <xf numFmtId="0" fontId="3" fillId="31" borderId="21" xfId="0" applyFont="1" applyFill="1" applyBorder="1" applyAlignment="1"/>
    <xf numFmtId="0" fontId="3" fillId="31" borderId="0" xfId="0" applyFont="1" applyFill="1" applyBorder="1" applyAlignment="1"/>
    <xf numFmtId="0" fontId="3" fillId="31" borderId="42" xfId="0" applyFont="1" applyFill="1" applyBorder="1" applyAlignment="1"/>
    <xf numFmtId="0" fontId="0" fillId="31" borderId="30" xfId="0" applyFill="1" applyBorder="1" applyAlignment="1"/>
    <xf numFmtId="0" fontId="0" fillId="31" borderId="29" xfId="0" applyFill="1" applyBorder="1" applyAlignment="1"/>
    <xf numFmtId="0" fontId="0" fillId="31" borderId="41" xfId="0" applyFill="1" applyBorder="1" applyAlignment="1"/>
    <xf numFmtId="0" fontId="3" fillId="31" borderId="30" xfId="0" applyFont="1" applyFill="1" applyBorder="1" applyAlignment="1"/>
    <xf numFmtId="0" fontId="3" fillId="31" borderId="29" xfId="0" applyFont="1" applyFill="1" applyBorder="1" applyAlignment="1"/>
    <xf numFmtId="0" fontId="3" fillId="31" borderId="41" xfId="0" applyFont="1" applyFill="1" applyBorder="1" applyAlignment="1"/>
    <xf numFmtId="0" fontId="0" fillId="28" borderId="0" xfId="0" applyFill="1" applyBorder="1" applyAlignment="1"/>
    <xf numFmtId="0" fontId="3" fillId="28" borderId="0" xfId="0" applyFont="1" applyFill="1" applyBorder="1" applyAlignment="1"/>
    <xf numFmtId="0" fontId="3" fillId="28" borderId="0" xfId="45" applyFont="1" applyFill="1" applyAlignment="1">
      <alignment vertical="center" shrinkToFit="1"/>
    </xf>
    <xf numFmtId="0" fontId="37" fillId="32" borderId="23" xfId="0" applyNumberFormat="1" applyFont="1" applyFill="1" applyBorder="1" applyAlignment="1">
      <alignment horizontal="center" vertical="center" shrinkToFit="1"/>
    </xf>
    <xf numFmtId="38" fontId="37" fillId="32" borderId="39" xfId="33" applyFont="1" applyFill="1" applyBorder="1" applyAlignment="1">
      <alignment horizontal="center" vertical="center" shrinkToFit="1"/>
    </xf>
    <xf numFmtId="38" fontId="37" fillId="32" borderId="69" xfId="33" applyFont="1" applyFill="1" applyBorder="1" applyAlignment="1">
      <alignment horizontal="center" vertical="center" shrinkToFit="1"/>
    </xf>
    <xf numFmtId="38" fontId="37" fillId="32" borderId="23" xfId="0" applyNumberFormat="1" applyFont="1" applyFill="1" applyBorder="1" applyAlignment="1">
      <alignment horizontal="center" vertical="center" shrinkToFit="1"/>
    </xf>
    <xf numFmtId="0" fontId="37" fillId="32" borderId="22" xfId="0" applyNumberFormat="1" applyFont="1" applyFill="1" applyBorder="1" applyAlignment="1">
      <alignment horizontal="center" vertical="center" shrinkToFit="1"/>
    </xf>
    <xf numFmtId="38" fontId="37" fillId="32" borderId="22" xfId="33" applyFont="1" applyFill="1" applyBorder="1" applyAlignment="1">
      <alignment horizontal="center" vertical="center" shrinkToFit="1"/>
    </xf>
    <xf numFmtId="38" fontId="37" fillId="32" borderId="43" xfId="33" applyFont="1" applyFill="1" applyBorder="1" applyAlignment="1">
      <alignment horizontal="center" vertical="center" shrinkToFit="1"/>
    </xf>
    <xf numFmtId="0" fontId="37" fillId="32" borderId="38" xfId="0" applyNumberFormat="1" applyFont="1" applyFill="1" applyBorder="1" applyAlignment="1">
      <alignment horizontal="center" vertical="center" shrinkToFit="1"/>
    </xf>
    <xf numFmtId="38" fontId="37" fillId="32" borderId="40" xfId="33" applyFont="1" applyFill="1" applyBorder="1" applyAlignment="1">
      <alignment horizontal="center" vertical="center" shrinkToFit="1"/>
    </xf>
    <xf numFmtId="38" fontId="37" fillId="32" borderId="67" xfId="33" applyFont="1" applyFill="1" applyBorder="1" applyAlignment="1">
      <alignment horizontal="center" vertical="center" shrinkToFit="1"/>
    </xf>
    <xf numFmtId="38" fontId="37" fillId="32" borderId="38" xfId="0" applyNumberFormat="1" applyFont="1" applyFill="1" applyBorder="1" applyAlignment="1">
      <alignment horizontal="center" vertical="center" shrinkToFit="1"/>
    </xf>
    <xf numFmtId="0" fontId="37" fillId="32" borderId="27" xfId="0" applyNumberFormat="1" applyFont="1" applyFill="1" applyBorder="1" applyAlignment="1">
      <alignment horizontal="center" vertical="center" shrinkToFit="1"/>
    </xf>
    <xf numFmtId="38" fontId="37" fillId="32" borderId="27" xfId="33" applyFont="1" applyFill="1" applyBorder="1" applyAlignment="1">
      <alignment horizontal="center" vertical="center" shrinkToFit="1"/>
    </xf>
    <xf numFmtId="38" fontId="37" fillId="32" borderId="105" xfId="33" applyFont="1" applyFill="1" applyBorder="1" applyAlignment="1">
      <alignment horizontal="center" vertical="center" shrinkToFit="1"/>
    </xf>
    <xf numFmtId="0" fontId="3" fillId="32" borderId="23" xfId="0" applyFont="1" applyFill="1" applyBorder="1" applyAlignment="1"/>
    <xf numFmtId="0" fontId="3" fillId="32" borderId="22" xfId="0" applyFont="1" applyFill="1" applyBorder="1" applyAlignment="1"/>
    <xf numFmtId="0" fontId="0" fillId="32" borderId="43" xfId="0" applyFill="1" applyBorder="1" applyAlignment="1"/>
    <xf numFmtId="0" fontId="3" fillId="32" borderId="43" xfId="0" applyFont="1" applyFill="1" applyBorder="1" applyAlignment="1"/>
    <xf numFmtId="0" fontId="0" fillId="32" borderId="21" xfId="0" applyFill="1" applyBorder="1" applyAlignment="1"/>
    <xf numFmtId="0" fontId="0" fillId="32" borderId="0" xfId="0" applyFill="1" applyBorder="1" applyAlignment="1"/>
    <xf numFmtId="0" fontId="0" fillId="32" borderId="42" xfId="0" applyFill="1" applyBorder="1" applyAlignment="1"/>
    <xf numFmtId="0" fontId="3" fillId="32" borderId="21" xfId="0" applyFont="1" applyFill="1" applyBorder="1" applyAlignment="1"/>
    <xf numFmtId="0" fontId="3" fillId="32" borderId="0" xfId="0" applyFont="1" applyFill="1" applyBorder="1" applyAlignment="1"/>
    <xf numFmtId="0" fontId="3" fillId="32" borderId="42" xfId="0" applyFont="1" applyFill="1" applyBorder="1" applyAlignment="1"/>
    <xf numFmtId="0" fontId="0" fillId="32" borderId="30" xfId="0" applyFill="1" applyBorder="1" applyAlignment="1"/>
    <xf numFmtId="0" fontId="0" fillId="32" borderId="29" xfId="0" applyFill="1" applyBorder="1" applyAlignment="1"/>
    <xf numFmtId="0" fontId="0" fillId="32" borderId="41" xfId="0" applyFill="1" applyBorder="1" applyAlignment="1"/>
    <xf numFmtId="0" fontId="3" fillId="32" borderId="30" xfId="0" applyFont="1" applyFill="1" applyBorder="1" applyAlignment="1"/>
    <xf numFmtId="0" fontId="3" fillId="32" borderId="29" xfId="0" applyFont="1" applyFill="1" applyBorder="1" applyAlignment="1"/>
    <xf numFmtId="0" fontId="3" fillId="32" borderId="41" xfId="0" applyFont="1" applyFill="1" applyBorder="1" applyAlignment="1"/>
    <xf numFmtId="0" fontId="3" fillId="32" borderId="106" xfId="0" applyFont="1" applyFill="1" applyBorder="1" applyAlignment="1">
      <alignment horizontal="center"/>
    </xf>
    <xf numFmtId="0" fontId="3" fillId="32" borderId="107" xfId="0" applyFont="1" applyFill="1" applyBorder="1" applyAlignment="1">
      <alignment horizontal="center"/>
    </xf>
    <xf numFmtId="0" fontId="3" fillId="32" borderId="108" xfId="0" applyFont="1" applyFill="1" applyBorder="1" applyAlignment="1">
      <alignment horizontal="center"/>
    </xf>
    <xf numFmtId="0" fontId="3" fillId="32" borderId="109" xfId="0" applyFont="1" applyFill="1" applyBorder="1" applyAlignment="1">
      <alignment horizontal="center"/>
    </xf>
    <xf numFmtId="0" fontId="3" fillId="32" borderId="110" xfId="0" applyFont="1" applyFill="1" applyBorder="1" applyAlignment="1">
      <alignment horizontal="center"/>
    </xf>
    <xf numFmtId="0" fontId="3" fillId="32" borderId="111" xfId="0" applyFont="1" applyFill="1" applyBorder="1" applyAlignment="1">
      <alignment horizontal="center"/>
    </xf>
    <xf numFmtId="0" fontId="3" fillId="32" borderId="112" xfId="0" applyFont="1" applyFill="1" applyBorder="1" applyAlignment="1">
      <alignment horizontal="center"/>
    </xf>
    <xf numFmtId="0" fontId="3" fillId="32" borderId="113" xfId="0" applyFont="1" applyFill="1" applyBorder="1" applyAlignment="1">
      <alignment horizontal="center"/>
    </xf>
    <xf numFmtId="0" fontId="3" fillId="32" borderId="114" xfId="0" applyFont="1" applyFill="1" applyBorder="1" applyAlignment="1">
      <alignment horizontal="center"/>
    </xf>
    <xf numFmtId="0" fontId="29" fillId="28" borderId="0" xfId="45" applyFont="1" applyFill="1" applyAlignment="1">
      <alignment vertical="center"/>
    </xf>
    <xf numFmtId="0" fontId="29" fillId="28" borderId="0" xfId="45" applyFont="1" applyFill="1" applyBorder="1" applyAlignment="1">
      <alignment vertical="center"/>
    </xf>
    <xf numFmtId="0" fontId="29" fillId="28" borderId="0" xfId="45" applyFont="1" applyFill="1" applyBorder="1" applyAlignment="1">
      <alignment horizontal="left" vertical="center"/>
    </xf>
    <xf numFmtId="0" fontId="3" fillId="32" borderId="23" xfId="0" applyFont="1" applyFill="1" applyBorder="1" applyAlignment="1">
      <alignment horizontal="center"/>
    </xf>
    <xf numFmtId="0" fontId="3" fillId="32" borderId="22" xfId="0" applyFont="1" applyFill="1" applyBorder="1" applyAlignment="1">
      <alignment horizontal="center"/>
    </xf>
    <xf numFmtId="0" fontId="3" fillId="32" borderId="43" xfId="0" applyFont="1" applyFill="1" applyBorder="1" applyAlignment="1">
      <alignment horizontal="center"/>
    </xf>
    <xf numFmtId="0" fontId="3" fillId="32" borderId="21" xfId="0" applyFont="1" applyFill="1" applyBorder="1" applyAlignment="1">
      <alignment horizontal="center"/>
    </xf>
    <xf numFmtId="0" fontId="3" fillId="32" borderId="0" xfId="0" applyFont="1" applyFill="1" applyBorder="1" applyAlignment="1">
      <alignment horizontal="center"/>
    </xf>
    <xf numFmtId="0" fontId="3" fillId="32" borderId="42" xfId="0" applyFont="1" applyFill="1" applyBorder="1" applyAlignment="1">
      <alignment horizontal="center"/>
    </xf>
    <xf numFmtId="0" fontId="3" fillId="32" borderId="30" xfId="0" applyFont="1" applyFill="1" applyBorder="1" applyAlignment="1">
      <alignment horizontal="center"/>
    </xf>
    <xf numFmtId="0" fontId="3" fillId="32" borderId="29" xfId="0" applyFont="1" applyFill="1" applyBorder="1" applyAlignment="1">
      <alignment horizontal="center"/>
    </xf>
    <xf numFmtId="0" fontId="3" fillId="32" borderId="41" xfId="0" applyFont="1" applyFill="1" applyBorder="1" applyAlignment="1">
      <alignment horizontal="center"/>
    </xf>
    <xf numFmtId="0" fontId="60" fillId="28" borderId="0" xfId="45" applyFont="1" applyFill="1" applyAlignment="1">
      <alignment vertical="center"/>
    </xf>
    <xf numFmtId="0" fontId="3" fillId="31" borderId="106" xfId="0" applyFont="1" applyFill="1" applyBorder="1" applyAlignment="1">
      <alignment horizontal="center"/>
    </xf>
    <xf numFmtId="0" fontId="3" fillId="31" borderId="107" xfId="0" applyFont="1" applyFill="1" applyBorder="1" applyAlignment="1">
      <alignment horizontal="center"/>
    </xf>
    <xf numFmtId="0" fontId="3" fillId="31" borderId="108" xfId="0" applyFont="1" applyFill="1" applyBorder="1" applyAlignment="1">
      <alignment horizontal="center"/>
    </xf>
    <xf numFmtId="0" fontId="3" fillId="31" borderId="109" xfId="0" applyFont="1" applyFill="1" applyBorder="1" applyAlignment="1">
      <alignment horizontal="center"/>
    </xf>
    <xf numFmtId="0" fontId="3" fillId="31" borderId="110" xfId="0" applyFont="1" applyFill="1" applyBorder="1" applyAlignment="1">
      <alignment horizontal="center"/>
    </xf>
    <xf numFmtId="0" fontId="3" fillId="31" borderId="111" xfId="0" applyFont="1" applyFill="1" applyBorder="1" applyAlignment="1">
      <alignment horizontal="center"/>
    </xf>
    <xf numFmtId="0" fontId="3" fillId="31" borderId="112" xfId="0" applyFont="1" applyFill="1" applyBorder="1" applyAlignment="1">
      <alignment horizontal="center"/>
    </xf>
    <xf numFmtId="0" fontId="3" fillId="31" borderId="113" xfId="0" applyFont="1" applyFill="1" applyBorder="1" applyAlignment="1">
      <alignment horizontal="center"/>
    </xf>
    <xf numFmtId="0" fontId="3" fillId="31" borderId="114" xfId="0" applyFont="1" applyFill="1" applyBorder="1" applyAlignment="1">
      <alignment horizontal="center"/>
    </xf>
  </cellXfs>
  <cellStyles count="52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桁区切り 2" xfId="34"/>
    <cellStyle name="桁区切り 3" xfId="35"/>
    <cellStyle name="見出し 1" xfId="36" builtinId="16" customBuiltin="1"/>
    <cellStyle name="見出し 2" xfId="37" builtinId="17" customBuiltin="1"/>
    <cellStyle name="見出し 3" xfId="38" builtinId="18" customBuiltin="1"/>
    <cellStyle name="見出し 4" xfId="39" builtinId="19" customBuiltin="1"/>
    <cellStyle name="集計" xfId="40" builtinId="25" customBuiltin="1"/>
    <cellStyle name="出力" xfId="41" builtinId="21" customBuiltin="1"/>
    <cellStyle name="説明文" xfId="42" builtinId="53" customBuiltin="1"/>
    <cellStyle name="通貨 2" xfId="43"/>
    <cellStyle name="入力" xfId="44" builtinId="20" customBuiltin="1"/>
    <cellStyle name="標準" xfId="0" builtinId="0"/>
    <cellStyle name="標準 2" xfId="45"/>
    <cellStyle name="標準 2 2" xfId="46"/>
    <cellStyle name="標準 2 2 2" xfId="47"/>
    <cellStyle name="標準 2 2 3" xfId="48"/>
    <cellStyle name="標準 3" xfId="49"/>
    <cellStyle name="標準 4" xfId="50"/>
    <cellStyle name="良い" xfId="51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" Type="http://schemas.openxmlformats.org/officeDocument/2006/relationships/image" Target="../media/image3.jpg"/><Relationship Id="rId21" Type="http://schemas.openxmlformats.org/officeDocument/2006/relationships/image" Target="../media/image21.jpg"/><Relationship Id="rId34" Type="http://schemas.openxmlformats.org/officeDocument/2006/relationships/image" Target="../media/image34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2" Type="http://schemas.openxmlformats.org/officeDocument/2006/relationships/image" Target="../media/image2.jpe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29" Type="http://schemas.openxmlformats.org/officeDocument/2006/relationships/image" Target="../media/image29.jp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31" Type="http://schemas.openxmlformats.org/officeDocument/2006/relationships/image" Target="../media/image31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63500</xdr:colOff>
      <xdr:row>46</xdr:row>
      <xdr:rowOff>38100</xdr:rowOff>
    </xdr:from>
    <xdr:to>
      <xdr:col>44</xdr:col>
      <xdr:colOff>135114</xdr:colOff>
      <xdr:row>52</xdr:row>
      <xdr:rowOff>127000</xdr:rowOff>
    </xdr:to>
    <xdr:pic>
      <xdr:nvPicPr>
        <xdr:cNvPr id="19" name="図 3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16" t="6111" r="15520" b="7222"/>
        <a:stretch>
          <a:fillRect/>
        </a:stretch>
      </xdr:blipFill>
      <xdr:spPr bwMode="auto">
        <a:xfrm>
          <a:off x="8509000" y="7988300"/>
          <a:ext cx="1316214" cy="1155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50800</xdr:colOff>
      <xdr:row>244</xdr:row>
      <xdr:rowOff>25400</xdr:rowOff>
    </xdr:from>
    <xdr:to>
      <xdr:col>14</xdr:col>
      <xdr:colOff>111125</xdr:colOff>
      <xdr:row>253</xdr:row>
      <xdr:rowOff>187325</xdr:rowOff>
    </xdr:to>
    <xdr:pic>
      <xdr:nvPicPr>
        <xdr:cNvPr id="20" name="図 3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901"/>
        <a:stretch>
          <a:fillRect/>
        </a:stretch>
      </xdr:blipFill>
      <xdr:spPr bwMode="auto">
        <a:xfrm>
          <a:off x="850900" y="38087300"/>
          <a:ext cx="3616325" cy="2447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38099</xdr:colOff>
      <xdr:row>6</xdr:row>
      <xdr:rowOff>38100</xdr:rowOff>
    </xdr:from>
    <xdr:to>
      <xdr:col>4</xdr:col>
      <xdr:colOff>152400</xdr:colOff>
      <xdr:row>12</xdr:row>
      <xdr:rowOff>152400</xdr:rowOff>
    </xdr:to>
    <xdr:pic>
      <xdr:nvPicPr>
        <xdr:cNvPr id="22" name="図 21"/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9" t="17235" r="15888" b="29185"/>
        <a:stretch/>
      </xdr:blipFill>
      <xdr:spPr>
        <a:xfrm>
          <a:off x="838199" y="1092200"/>
          <a:ext cx="1892301" cy="1181100"/>
        </a:xfrm>
        <a:prstGeom prst="rect">
          <a:avLst/>
        </a:prstGeom>
      </xdr:spPr>
    </xdr:pic>
    <xdr:clientData/>
  </xdr:twoCellAnchor>
  <xdr:twoCellAnchor editAs="oneCell">
    <xdr:from>
      <xdr:col>2</xdr:col>
      <xdr:colOff>63500</xdr:colOff>
      <xdr:row>17</xdr:row>
      <xdr:rowOff>12700</xdr:rowOff>
    </xdr:from>
    <xdr:to>
      <xdr:col>4</xdr:col>
      <xdr:colOff>141328</xdr:colOff>
      <xdr:row>22</xdr:row>
      <xdr:rowOff>165100</xdr:rowOff>
    </xdr:to>
    <xdr:pic>
      <xdr:nvPicPr>
        <xdr:cNvPr id="23" name="図 22"/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00" t="15334" r="21000" b="32666"/>
        <a:stretch/>
      </xdr:blipFill>
      <xdr:spPr>
        <a:xfrm>
          <a:off x="863600" y="2908300"/>
          <a:ext cx="1855828" cy="1041400"/>
        </a:xfrm>
        <a:prstGeom prst="rect">
          <a:avLst/>
        </a:prstGeom>
      </xdr:spPr>
    </xdr:pic>
    <xdr:clientData/>
  </xdr:twoCellAnchor>
  <xdr:twoCellAnchor editAs="oneCell">
    <xdr:from>
      <xdr:col>35</xdr:col>
      <xdr:colOff>12700</xdr:colOff>
      <xdr:row>6</xdr:row>
      <xdr:rowOff>101599</xdr:rowOff>
    </xdr:from>
    <xdr:to>
      <xdr:col>44</xdr:col>
      <xdr:colOff>157356</xdr:colOff>
      <xdr:row>12</xdr:row>
      <xdr:rowOff>127000</xdr:rowOff>
    </xdr:to>
    <xdr:pic>
      <xdr:nvPicPr>
        <xdr:cNvPr id="24" name="図 23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297" t="12793" r="11893" b="28108"/>
        <a:stretch/>
      </xdr:blipFill>
      <xdr:spPr>
        <a:xfrm>
          <a:off x="8102600" y="1155699"/>
          <a:ext cx="1744856" cy="1092201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</xdr:colOff>
      <xdr:row>28</xdr:row>
      <xdr:rowOff>36376</xdr:rowOff>
    </xdr:from>
    <xdr:to>
      <xdr:col>4</xdr:col>
      <xdr:colOff>114300</xdr:colOff>
      <xdr:row>34</xdr:row>
      <xdr:rowOff>155574</xdr:rowOff>
    </xdr:to>
    <xdr:pic>
      <xdr:nvPicPr>
        <xdr:cNvPr id="25" name="図 24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667" t="18371" r="18482" b="31555"/>
        <a:stretch/>
      </xdr:blipFill>
      <xdr:spPr>
        <a:xfrm>
          <a:off x="850900" y="4646476"/>
          <a:ext cx="1841500" cy="1185998"/>
        </a:xfrm>
        <a:prstGeom prst="rect">
          <a:avLst/>
        </a:prstGeom>
      </xdr:spPr>
    </xdr:pic>
    <xdr:clientData/>
  </xdr:twoCellAnchor>
  <xdr:twoCellAnchor editAs="oneCell">
    <xdr:from>
      <xdr:col>15</xdr:col>
      <xdr:colOff>63500</xdr:colOff>
      <xdr:row>39</xdr:row>
      <xdr:rowOff>12700</xdr:rowOff>
    </xdr:from>
    <xdr:to>
      <xdr:col>24</xdr:col>
      <xdr:colOff>152400</xdr:colOff>
      <xdr:row>45</xdr:row>
      <xdr:rowOff>0</xdr:rowOff>
    </xdr:to>
    <xdr:pic>
      <xdr:nvPicPr>
        <xdr:cNvPr id="26" name="図 25"/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64" t="11466" r="16402" b="35668"/>
        <a:stretch/>
      </xdr:blipFill>
      <xdr:spPr>
        <a:xfrm>
          <a:off x="4597400" y="6464300"/>
          <a:ext cx="1689100" cy="1054100"/>
        </a:xfrm>
        <a:prstGeom prst="rect">
          <a:avLst/>
        </a:prstGeom>
      </xdr:spPr>
    </xdr:pic>
    <xdr:clientData/>
  </xdr:twoCellAnchor>
  <xdr:twoCellAnchor editAs="oneCell">
    <xdr:from>
      <xdr:col>15</xdr:col>
      <xdr:colOff>12699</xdr:colOff>
      <xdr:row>17</xdr:row>
      <xdr:rowOff>38099</xdr:rowOff>
    </xdr:from>
    <xdr:to>
      <xdr:col>25</xdr:col>
      <xdr:colOff>24756</xdr:colOff>
      <xdr:row>23</xdr:row>
      <xdr:rowOff>152400</xdr:rowOff>
    </xdr:to>
    <xdr:pic>
      <xdr:nvPicPr>
        <xdr:cNvPr id="27" name="図 26"/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287" t="14853" r="13861" b="28095"/>
        <a:stretch/>
      </xdr:blipFill>
      <xdr:spPr>
        <a:xfrm>
          <a:off x="4546599" y="2933699"/>
          <a:ext cx="1790057" cy="1181101"/>
        </a:xfrm>
        <a:prstGeom prst="rect">
          <a:avLst/>
        </a:prstGeom>
      </xdr:spPr>
    </xdr:pic>
    <xdr:clientData/>
  </xdr:twoCellAnchor>
  <xdr:twoCellAnchor editAs="oneCell">
    <xdr:from>
      <xdr:col>15</xdr:col>
      <xdr:colOff>12700</xdr:colOff>
      <xdr:row>6</xdr:row>
      <xdr:rowOff>76200</xdr:rowOff>
    </xdr:from>
    <xdr:to>
      <xdr:col>25</xdr:col>
      <xdr:colOff>1</xdr:colOff>
      <xdr:row>12</xdr:row>
      <xdr:rowOff>127000</xdr:rowOff>
    </xdr:to>
    <xdr:pic>
      <xdr:nvPicPr>
        <xdr:cNvPr id="28" name="図 27"/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26" t="11250" r="14217" b="33750"/>
        <a:stretch/>
      </xdr:blipFill>
      <xdr:spPr>
        <a:xfrm>
          <a:off x="4546600" y="1130300"/>
          <a:ext cx="1765301" cy="1117600"/>
        </a:xfrm>
        <a:prstGeom prst="rect">
          <a:avLst/>
        </a:prstGeom>
      </xdr:spPr>
    </xdr:pic>
    <xdr:clientData/>
  </xdr:twoCellAnchor>
  <xdr:twoCellAnchor editAs="oneCell">
    <xdr:from>
      <xdr:col>35</xdr:col>
      <xdr:colOff>25400</xdr:colOff>
      <xdr:row>17</xdr:row>
      <xdr:rowOff>50800</xdr:rowOff>
    </xdr:from>
    <xdr:to>
      <xdr:col>44</xdr:col>
      <xdr:colOff>152400</xdr:colOff>
      <xdr:row>23</xdr:row>
      <xdr:rowOff>127000</xdr:rowOff>
    </xdr:to>
    <xdr:pic>
      <xdr:nvPicPr>
        <xdr:cNvPr id="29" name="図 28"/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324" t="13045" r="14976" b="28985"/>
        <a:stretch/>
      </xdr:blipFill>
      <xdr:spPr>
        <a:xfrm>
          <a:off x="8115300" y="3048000"/>
          <a:ext cx="1727200" cy="1143000"/>
        </a:xfrm>
        <a:prstGeom prst="rect">
          <a:avLst/>
        </a:prstGeom>
      </xdr:spPr>
    </xdr:pic>
    <xdr:clientData/>
  </xdr:twoCellAnchor>
  <xdr:twoCellAnchor editAs="oneCell">
    <xdr:from>
      <xdr:col>35</xdr:col>
      <xdr:colOff>25400</xdr:colOff>
      <xdr:row>28</xdr:row>
      <xdr:rowOff>25400</xdr:rowOff>
    </xdr:from>
    <xdr:to>
      <xdr:col>44</xdr:col>
      <xdr:colOff>152400</xdr:colOff>
      <xdr:row>34</xdr:row>
      <xdr:rowOff>114300</xdr:rowOff>
    </xdr:to>
    <xdr:pic>
      <xdr:nvPicPr>
        <xdr:cNvPr id="30" name="図 29"/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30" t="13298" r="13830" b="22163"/>
        <a:stretch/>
      </xdr:blipFill>
      <xdr:spPr>
        <a:xfrm>
          <a:off x="8115300" y="4635500"/>
          <a:ext cx="1727200" cy="1155700"/>
        </a:xfrm>
        <a:prstGeom prst="rect">
          <a:avLst/>
        </a:prstGeom>
      </xdr:spPr>
    </xdr:pic>
    <xdr:clientData/>
  </xdr:twoCellAnchor>
  <xdr:twoCellAnchor editAs="oneCell">
    <xdr:from>
      <xdr:col>25</xdr:col>
      <xdr:colOff>25400</xdr:colOff>
      <xdr:row>6</xdr:row>
      <xdr:rowOff>50800</xdr:rowOff>
    </xdr:from>
    <xdr:to>
      <xdr:col>34</xdr:col>
      <xdr:colOff>139700</xdr:colOff>
      <xdr:row>12</xdr:row>
      <xdr:rowOff>127000</xdr:rowOff>
    </xdr:to>
    <xdr:pic>
      <xdr:nvPicPr>
        <xdr:cNvPr id="31" name="図 30"/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59" t="15504" r="11049" b="20414"/>
        <a:stretch/>
      </xdr:blipFill>
      <xdr:spPr>
        <a:xfrm>
          <a:off x="6337300" y="1206500"/>
          <a:ext cx="171450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76199</xdr:colOff>
      <xdr:row>39</xdr:row>
      <xdr:rowOff>25400</xdr:rowOff>
    </xdr:from>
    <xdr:to>
      <xdr:col>4</xdr:col>
      <xdr:colOff>103292</xdr:colOff>
      <xdr:row>45</xdr:row>
      <xdr:rowOff>0</xdr:rowOff>
    </xdr:to>
    <xdr:pic>
      <xdr:nvPicPr>
        <xdr:cNvPr id="32" name="図 31"/>
        <xdr:cNvPicPr>
          <a:picLocks noChangeAspect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806" t="16590" r="14286" b="37327"/>
        <a:stretch/>
      </xdr:blipFill>
      <xdr:spPr>
        <a:xfrm>
          <a:off x="876299" y="6477000"/>
          <a:ext cx="1805093" cy="1041400"/>
        </a:xfrm>
        <a:prstGeom prst="rect">
          <a:avLst/>
        </a:prstGeom>
      </xdr:spPr>
    </xdr:pic>
    <xdr:clientData/>
  </xdr:twoCellAnchor>
  <xdr:twoCellAnchor editAs="oneCell">
    <xdr:from>
      <xdr:col>4</xdr:col>
      <xdr:colOff>168274</xdr:colOff>
      <xdr:row>6</xdr:row>
      <xdr:rowOff>50800</xdr:rowOff>
    </xdr:from>
    <xdr:to>
      <xdr:col>14</xdr:col>
      <xdr:colOff>164394</xdr:colOff>
      <xdr:row>13</xdr:row>
      <xdr:rowOff>0</xdr:rowOff>
    </xdr:to>
    <xdr:pic>
      <xdr:nvPicPr>
        <xdr:cNvPr id="33" name="図 32"/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18" t="9962" r="16264" b="28489"/>
        <a:stretch/>
      </xdr:blipFill>
      <xdr:spPr>
        <a:xfrm>
          <a:off x="2746374" y="1104900"/>
          <a:ext cx="1774120" cy="1193800"/>
        </a:xfrm>
        <a:prstGeom prst="rect">
          <a:avLst/>
        </a:prstGeom>
      </xdr:spPr>
    </xdr:pic>
    <xdr:clientData/>
  </xdr:twoCellAnchor>
  <xdr:twoCellAnchor editAs="oneCell">
    <xdr:from>
      <xdr:col>35</xdr:col>
      <xdr:colOff>38100</xdr:colOff>
      <xdr:row>39</xdr:row>
      <xdr:rowOff>12700</xdr:rowOff>
    </xdr:from>
    <xdr:to>
      <xdr:col>44</xdr:col>
      <xdr:colOff>135412</xdr:colOff>
      <xdr:row>45</xdr:row>
      <xdr:rowOff>0</xdr:rowOff>
    </xdr:to>
    <xdr:pic>
      <xdr:nvPicPr>
        <xdr:cNvPr id="34" name="図 33"/>
        <xdr:cNvPicPr>
          <a:picLocks noChangeAspect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33" t="5926" r="17778" b="37036"/>
        <a:stretch/>
      </xdr:blipFill>
      <xdr:spPr>
        <a:xfrm>
          <a:off x="8128000" y="6642100"/>
          <a:ext cx="1697512" cy="1054100"/>
        </a:xfrm>
        <a:prstGeom prst="rect">
          <a:avLst/>
        </a:prstGeom>
      </xdr:spPr>
    </xdr:pic>
    <xdr:clientData/>
  </xdr:twoCellAnchor>
  <xdr:twoCellAnchor editAs="oneCell">
    <xdr:from>
      <xdr:col>5</xdr:col>
      <xdr:colOff>25400</xdr:colOff>
      <xdr:row>17</xdr:row>
      <xdr:rowOff>25400</xdr:rowOff>
    </xdr:from>
    <xdr:to>
      <xdr:col>14</xdr:col>
      <xdr:colOff>102899</xdr:colOff>
      <xdr:row>23</xdr:row>
      <xdr:rowOff>139700</xdr:rowOff>
    </xdr:to>
    <xdr:pic>
      <xdr:nvPicPr>
        <xdr:cNvPr id="35" name="図 34"/>
        <xdr:cNvPicPr>
          <a:picLocks noChangeAspect="1"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66" t="18249" r="13503" b="17518"/>
        <a:stretch/>
      </xdr:blipFill>
      <xdr:spPr>
        <a:xfrm>
          <a:off x="2781300" y="2921000"/>
          <a:ext cx="1677699" cy="1181100"/>
        </a:xfrm>
        <a:prstGeom prst="rect">
          <a:avLst/>
        </a:prstGeom>
      </xdr:spPr>
    </xdr:pic>
    <xdr:clientData/>
  </xdr:twoCellAnchor>
  <xdr:twoCellAnchor editAs="oneCell">
    <xdr:from>
      <xdr:col>15</xdr:col>
      <xdr:colOff>38101</xdr:colOff>
      <xdr:row>28</xdr:row>
      <xdr:rowOff>63500</xdr:rowOff>
    </xdr:from>
    <xdr:to>
      <xdr:col>24</xdr:col>
      <xdr:colOff>165100</xdr:colOff>
      <xdr:row>34</xdr:row>
      <xdr:rowOff>165100</xdr:rowOff>
    </xdr:to>
    <xdr:pic>
      <xdr:nvPicPr>
        <xdr:cNvPr id="36" name="図 35"/>
        <xdr:cNvPicPr>
          <a:picLocks noChangeAspect="1"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10" t="17533" r="19156" b="22728"/>
        <a:stretch/>
      </xdr:blipFill>
      <xdr:spPr>
        <a:xfrm>
          <a:off x="4572001" y="4851400"/>
          <a:ext cx="1727199" cy="1168400"/>
        </a:xfrm>
        <a:prstGeom prst="rect">
          <a:avLst/>
        </a:prstGeom>
      </xdr:spPr>
    </xdr:pic>
    <xdr:clientData/>
  </xdr:twoCellAnchor>
  <xdr:twoCellAnchor editAs="oneCell">
    <xdr:from>
      <xdr:col>25</xdr:col>
      <xdr:colOff>25400</xdr:colOff>
      <xdr:row>39</xdr:row>
      <xdr:rowOff>29722</xdr:rowOff>
    </xdr:from>
    <xdr:to>
      <xdr:col>34</xdr:col>
      <xdr:colOff>127000</xdr:colOff>
      <xdr:row>45</xdr:row>
      <xdr:rowOff>12700</xdr:rowOff>
    </xdr:to>
    <xdr:pic>
      <xdr:nvPicPr>
        <xdr:cNvPr id="37" name="図 36"/>
        <xdr:cNvPicPr>
          <a:picLocks noChangeAspect="1"/>
        </xdr:cNvPicPr>
      </xdr:nvPicPr>
      <xdr:blipFill rotWithShape="1"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333" t="17778" r="18000" b="30259"/>
        <a:stretch/>
      </xdr:blipFill>
      <xdr:spPr>
        <a:xfrm>
          <a:off x="6337300" y="6659122"/>
          <a:ext cx="1701800" cy="1049778"/>
        </a:xfrm>
        <a:prstGeom prst="rect">
          <a:avLst/>
        </a:prstGeom>
      </xdr:spPr>
    </xdr:pic>
    <xdr:clientData/>
  </xdr:twoCellAnchor>
  <xdr:twoCellAnchor editAs="oneCell">
    <xdr:from>
      <xdr:col>25</xdr:col>
      <xdr:colOff>50799</xdr:colOff>
      <xdr:row>28</xdr:row>
      <xdr:rowOff>63500</xdr:rowOff>
    </xdr:from>
    <xdr:to>
      <xdr:col>34</xdr:col>
      <xdr:colOff>166102</xdr:colOff>
      <xdr:row>34</xdr:row>
      <xdr:rowOff>101600</xdr:rowOff>
    </xdr:to>
    <xdr:pic>
      <xdr:nvPicPr>
        <xdr:cNvPr id="38" name="図 37"/>
        <xdr:cNvPicPr>
          <a:picLocks noChangeAspect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71" t="18310" r="17606" b="28169"/>
        <a:stretch/>
      </xdr:blipFill>
      <xdr:spPr>
        <a:xfrm>
          <a:off x="6362699" y="4851400"/>
          <a:ext cx="1715503" cy="1104900"/>
        </a:xfrm>
        <a:prstGeom prst="rect">
          <a:avLst/>
        </a:prstGeom>
      </xdr:spPr>
    </xdr:pic>
    <xdr:clientData/>
  </xdr:twoCellAnchor>
  <xdr:twoCellAnchor editAs="oneCell">
    <xdr:from>
      <xdr:col>32</xdr:col>
      <xdr:colOff>127000</xdr:colOff>
      <xdr:row>154</xdr:row>
      <xdr:rowOff>45854</xdr:rowOff>
    </xdr:from>
    <xdr:to>
      <xdr:col>43</xdr:col>
      <xdr:colOff>152400</xdr:colOff>
      <xdr:row>161</xdr:row>
      <xdr:rowOff>114300</xdr:rowOff>
    </xdr:to>
    <xdr:pic>
      <xdr:nvPicPr>
        <xdr:cNvPr id="39" name="図 38"/>
        <xdr:cNvPicPr>
          <a:picLocks noChangeAspect="1"/>
        </xdr:cNvPicPr>
      </xdr:nvPicPr>
      <xdr:blipFill rotWithShape="1"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09" t="24848" r="2728" b="12121"/>
        <a:stretch/>
      </xdr:blipFill>
      <xdr:spPr>
        <a:xfrm>
          <a:off x="7683500" y="24417154"/>
          <a:ext cx="1981200" cy="1084446"/>
        </a:xfrm>
        <a:prstGeom prst="rect">
          <a:avLst/>
        </a:prstGeom>
      </xdr:spPr>
    </xdr:pic>
    <xdr:clientData/>
  </xdr:twoCellAnchor>
  <xdr:twoCellAnchor editAs="oneCell">
    <xdr:from>
      <xdr:col>32</xdr:col>
      <xdr:colOff>114300</xdr:colOff>
      <xdr:row>135</xdr:row>
      <xdr:rowOff>0</xdr:rowOff>
    </xdr:from>
    <xdr:to>
      <xdr:col>43</xdr:col>
      <xdr:colOff>148500</xdr:colOff>
      <xdr:row>145</xdr:row>
      <xdr:rowOff>50800</xdr:rowOff>
    </xdr:to>
    <xdr:pic>
      <xdr:nvPicPr>
        <xdr:cNvPr id="41" name="図 40"/>
        <xdr:cNvPicPr>
          <a:picLocks noChangeAspect="1"/>
        </xdr:cNvPicPr>
      </xdr:nvPicPr>
      <xdr:blipFill rotWithShape="1"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33" t="20000" r="17333" b="23556"/>
        <a:stretch/>
      </xdr:blipFill>
      <xdr:spPr>
        <a:xfrm>
          <a:off x="7670800" y="21894800"/>
          <a:ext cx="1990000" cy="1270000"/>
        </a:xfrm>
        <a:prstGeom prst="rect">
          <a:avLst/>
        </a:prstGeom>
      </xdr:spPr>
    </xdr:pic>
    <xdr:clientData/>
  </xdr:twoCellAnchor>
  <xdr:twoCellAnchor editAs="oneCell">
    <xdr:from>
      <xdr:col>33</xdr:col>
      <xdr:colOff>0</xdr:colOff>
      <xdr:row>215</xdr:row>
      <xdr:rowOff>25400</xdr:rowOff>
    </xdr:from>
    <xdr:to>
      <xdr:col>44</xdr:col>
      <xdr:colOff>114300</xdr:colOff>
      <xdr:row>225</xdr:row>
      <xdr:rowOff>0</xdr:rowOff>
    </xdr:to>
    <xdr:pic>
      <xdr:nvPicPr>
        <xdr:cNvPr id="45" name="図 44"/>
        <xdr:cNvPicPr>
          <a:picLocks noChangeAspect="1"/>
        </xdr:cNvPicPr>
      </xdr:nvPicPr>
      <xdr:blipFill rotWithShape="1"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51" t="10735" r="7652" b="28842"/>
        <a:stretch/>
      </xdr:blipFill>
      <xdr:spPr>
        <a:xfrm>
          <a:off x="7734300" y="32626300"/>
          <a:ext cx="2070100" cy="1371600"/>
        </a:xfrm>
        <a:prstGeom prst="rect">
          <a:avLst/>
        </a:prstGeom>
      </xdr:spPr>
    </xdr:pic>
    <xdr:clientData/>
  </xdr:twoCellAnchor>
  <xdr:twoCellAnchor editAs="oneCell">
    <xdr:from>
      <xdr:col>32</xdr:col>
      <xdr:colOff>139700</xdr:colOff>
      <xdr:row>205</xdr:row>
      <xdr:rowOff>25400</xdr:rowOff>
    </xdr:from>
    <xdr:to>
      <xdr:col>44</xdr:col>
      <xdr:colOff>139700</xdr:colOff>
      <xdr:row>214</xdr:row>
      <xdr:rowOff>130174</xdr:rowOff>
    </xdr:to>
    <xdr:pic>
      <xdr:nvPicPr>
        <xdr:cNvPr id="46" name="図 45"/>
        <xdr:cNvPicPr>
          <a:picLocks noChangeAspect="1"/>
        </xdr:cNvPicPr>
      </xdr:nvPicPr>
      <xdr:blipFill rotWithShape="1"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82" t="6853" r="8937" b="18414"/>
        <a:stretch/>
      </xdr:blipFill>
      <xdr:spPr>
        <a:xfrm>
          <a:off x="7696200" y="31229300"/>
          <a:ext cx="2133600" cy="1362074"/>
        </a:xfrm>
        <a:prstGeom prst="rect">
          <a:avLst/>
        </a:prstGeom>
      </xdr:spPr>
    </xdr:pic>
    <xdr:clientData/>
  </xdr:twoCellAnchor>
  <xdr:twoCellAnchor editAs="oneCell">
    <xdr:from>
      <xdr:col>32</xdr:col>
      <xdr:colOff>88899</xdr:colOff>
      <xdr:row>180</xdr:row>
      <xdr:rowOff>101600</xdr:rowOff>
    </xdr:from>
    <xdr:to>
      <xdr:col>44</xdr:col>
      <xdr:colOff>58454</xdr:colOff>
      <xdr:row>187</xdr:row>
      <xdr:rowOff>101600</xdr:rowOff>
    </xdr:to>
    <xdr:pic>
      <xdr:nvPicPr>
        <xdr:cNvPr id="48" name="図 47"/>
        <xdr:cNvPicPr>
          <a:picLocks noChangeAspect="1"/>
        </xdr:cNvPicPr>
      </xdr:nvPicPr>
      <xdr:blipFill rotWithShape="1"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39" t="34615" r="15615" b="22212"/>
        <a:stretch/>
      </xdr:blipFill>
      <xdr:spPr>
        <a:xfrm>
          <a:off x="7645399" y="27978100"/>
          <a:ext cx="2103155" cy="977900"/>
        </a:xfrm>
        <a:prstGeom prst="rect">
          <a:avLst/>
        </a:prstGeom>
      </xdr:spPr>
    </xdr:pic>
    <xdr:clientData/>
  </xdr:twoCellAnchor>
  <xdr:twoCellAnchor editAs="oneCell">
    <xdr:from>
      <xdr:col>32</xdr:col>
      <xdr:colOff>88899</xdr:colOff>
      <xdr:row>188</xdr:row>
      <xdr:rowOff>0</xdr:rowOff>
    </xdr:from>
    <xdr:to>
      <xdr:col>44</xdr:col>
      <xdr:colOff>53108</xdr:colOff>
      <xdr:row>194</xdr:row>
      <xdr:rowOff>127000</xdr:rowOff>
    </xdr:to>
    <xdr:pic>
      <xdr:nvPicPr>
        <xdr:cNvPr id="49" name="図 48"/>
        <xdr:cNvPicPr>
          <a:picLocks noChangeAspect="1"/>
        </xdr:cNvPicPr>
      </xdr:nvPicPr>
      <xdr:blipFill rotWithShape="1"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48" t="24342" r="8736" b="21254"/>
        <a:stretch/>
      </xdr:blipFill>
      <xdr:spPr>
        <a:xfrm>
          <a:off x="7645399" y="28994100"/>
          <a:ext cx="2097809" cy="1003300"/>
        </a:xfrm>
        <a:prstGeom prst="rect">
          <a:avLst/>
        </a:prstGeom>
      </xdr:spPr>
    </xdr:pic>
    <xdr:clientData/>
  </xdr:twoCellAnchor>
  <xdr:twoCellAnchor editAs="oneCell">
    <xdr:from>
      <xdr:col>32</xdr:col>
      <xdr:colOff>63499</xdr:colOff>
      <xdr:row>83</xdr:row>
      <xdr:rowOff>63500</xdr:rowOff>
    </xdr:from>
    <xdr:to>
      <xdr:col>44</xdr:col>
      <xdr:colOff>47064</xdr:colOff>
      <xdr:row>93</xdr:row>
      <xdr:rowOff>50800</xdr:rowOff>
    </xdr:to>
    <xdr:pic>
      <xdr:nvPicPr>
        <xdr:cNvPr id="50" name="図 49"/>
        <xdr:cNvPicPr>
          <a:picLocks noChangeAspect="1"/>
        </xdr:cNvPicPr>
      </xdr:nvPicPr>
      <xdr:blipFill rotWithShape="1"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81" t="20566" r="16019" b="16490"/>
        <a:stretch/>
      </xdr:blipFill>
      <xdr:spPr>
        <a:xfrm>
          <a:off x="7619999" y="13462000"/>
          <a:ext cx="2117165" cy="1384300"/>
        </a:xfrm>
        <a:prstGeom prst="rect">
          <a:avLst/>
        </a:prstGeom>
      </xdr:spPr>
    </xdr:pic>
    <xdr:clientData/>
  </xdr:twoCellAnchor>
  <xdr:twoCellAnchor editAs="oneCell">
    <xdr:from>
      <xdr:col>33</xdr:col>
      <xdr:colOff>50799</xdr:colOff>
      <xdr:row>114</xdr:row>
      <xdr:rowOff>14318</xdr:rowOff>
    </xdr:from>
    <xdr:to>
      <xdr:col>43</xdr:col>
      <xdr:colOff>112229</xdr:colOff>
      <xdr:row>121</xdr:row>
      <xdr:rowOff>25400</xdr:rowOff>
    </xdr:to>
    <xdr:pic>
      <xdr:nvPicPr>
        <xdr:cNvPr id="51" name="図 50"/>
        <xdr:cNvPicPr>
          <a:picLocks noChangeAspect="1"/>
        </xdr:cNvPicPr>
      </xdr:nvPicPr>
      <xdr:blipFill rotWithShape="1"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000" t="32888" r="17666" b="26223"/>
        <a:stretch/>
      </xdr:blipFill>
      <xdr:spPr>
        <a:xfrm>
          <a:off x="7785099" y="18759518"/>
          <a:ext cx="1839430" cy="1077882"/>
        </a:xfrm>
        <a:prstGeom prst="rect">
          <a:avLst/>
        </a:prstGeom>
      </xdr:spPr>
    </xdr:pic>
    <xdr:clientData/>
  </xdr:twoCellAnchor>
  <xdr:twoCellAnchor editAs="oneCell">
    <xdr:from>
      <xdr:col>33</xdr:col>
      <xdr:colOff>50799</xdr:colOff>
      <xdr:row>121</xdr:row>
      <xdr:rowOff>76115</xdr:rowOff>
    </xdr:from>
    <xdr:to>
      <xdr:col>43</xdr:col>
      <xdr:colOff>144444</xdr:colOff>
      <xdr:row>128</xdr:row>
      <xdr:rowOff>76200</xdr:rowOff>
    </xdr:to>
    <xdr:pic>
      <xdr:nvPicPr>
        <xdr:cNvPr id="52" name="図 51"/>
        <xdr:cNvPicPr>
          <a:picLocks noChangeAspect="1"/>
        </xdr:cNvPicPr>
      </xdr:nvPicPr>
      <xdr:blipFill rotWithShape="1"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27" t="28809" r="18552" b="16289"/>
        <a:stretch/>
      </xdr:blipFill>
      <xdr:spPr>
        <a:xfrm>
          <a:off x="7785099" y="19888115"/>
          <a:ext cx="1871645" cy="1143085"/>
        </a:xfrm>
        <a:prstGeom prst="rect">
          <a:avLst/>
        </a:prstGeom>
      </xdr:spPr>
    </xdr:pic>
    <xdr:clientData/>
  </xdr:twoCellAnchor>
  <xdr:twoCellAnchor editAs="oneCell">
    <xdr:from>
      <xdr:col>32</xdr:col>
      <xdr:colOff>127000</xdr:colOff>
      <xdr:row>145</xdr:row>
      <xdr:rowOff>122982</xdr:rowOff>
    </xdr:from>
    <xdr:to>
      <xdr:col>43</xdr:col>
      <xdr:colOff>156464</xdr:colOff>
      <xdr:row>153</xdr:row>
      <xdr:rowOff>127000</xdr:rowOff>
    </xdr:to>
    <xdr:pic>
      <xdr:nvPicPr>
        <xdr:cNvPr id="53" name="図 52"/>
        <xdr:cNvPicPr>
          <a:picLocks noChangeAspect="1"/>
        </xdr:cNvPicPr>
      </xdr:nvPicPr>
      <xdr:blipFill rotWithShape="1"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99" t="26222" r="22000" b="29333"/>
        <a:stretch/>
      </xdr:blipFill>
      <xdr:spPr>
        <a:xfrm>
          <a:off x="7683500" y="23236982"/>
          <a:ext cx="1985264" cy="1121618"/>
        </a:xfrm>
        <a:prstGeom prst="rect">
          <a:avLst/>
        </a:prstGeom>
      </xdr:spPr>
    </xdr:pic>
    <xdr:clientData/>
  </xdr:twoCellAnchor>
  <xdr:twoCellAnchor editAs="oneCell">
    <xdr:from>
      <xdr:col>32</xdr:col>
      <xdr:colOff>76200</xdr:colOff>
      <xdr:row>173</xdr:row>
      <xdr:rowOff>0</xdr:rowOff>
    </xdr:from>
    <xdr:to>
      <xdr:col>44</xdr:col>
      <xdr:colOff>132938</xdr:colOff>
      <xdr:row>180</xdr:row>
      <xdr:rowOff>38100</xdr:rowOff>
    </xdr:to>
    <xdr:pic>
      <xdr:nvPicPr>
        <xdr:cNvPr id="54" name="図 53"/>
        <xdr:cNvPicPr>
          <a:picLocks noChangeAspect="1"/>
        </xdr:cNvPicPr>
      </xdr:nvPicPr>
      <xdr:blipFill rotWithShape="1"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62" t="22220" r="24049" b="32149"/>
        <a:stretch/>
      </xdr:blipFill>
      <xdr:spPr>
        <a:xfrm>
          <a:off x="7632700" y="26898600"/>
          <a:ext cx="2190338" cy="1016000"/>
        </a:xfrm>
        <a:prstGeom prst="rect">
          <a:avLst/>
        </a:prstGeom>
      </xdr:spPr>
    </xdr:pic>
    <xdr:clientData/>
  </xdr:twoCellAnchor>
  <xdr:twoCellAnchor editAs="oneCell">
    <xdr:from>
      <xdr:col>33</xdr:col>
      <xdr:colOff>38099</xdr:colOff>
      <xdr:row>106</xdr:row>
      <xdr:rowOff>5956</xdr:rowOff>
    </xdr:from>
    <xdr:to>
      <xdr:col>43</xdr:col>
      <xdr:colOff>87183</xdr:colOff>
      <xdr:row>113</xdr:row>
      <xdr:rowOff>114300</xdr:rowOff>
    </xdr:to>
    <xdr:pic>
      <xdr:nvPicPr>
        <xdr:cNvPr id="56" name="図 55"/>
        <xdr:cNvPicPr>
          <a:picLocks noChangeAspect="1"/>
        </xdr:cNvPicPr>
      </xdr:nvPicPr>
      <xdr:blipFill rotWithShape="1"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000" t="24889" r="34667" b="33662"/>
        <a:stretch/>
      </xdr:blipFill>
      <xdr:spPr>
        <a:xfrm>
          <a:off x="7772399" y="17531956"/>
          <a:ext cx="1827084" cy="1175144"/>
        </a:xfrm>
        <a:prstGeom prst="rect">
          <a:avLst/>
        </a:prstGeom>
      </xdr:spPr>
    </xdr:pic>
    <xdr:clientData/>
  </xdr:twoCellAnchor>
  <xdr:twoCellAnchor editAs="oneCell">
    <xdr:from>
      <xdr:col>28</xdr:col>
      <xdr:colOff>139700</xdr:colOff>
      <xdr:row>65</xdr:row>
      <xdr:rowOff>38100</xdr:rowOff>
    </xdr:from>
    <xdr:to>
      <xdr:col>43</xdr:col>
      <xdr:colOff>63500</xdr:colOff>
      <xdr:row>73</xdr:row>
      <xdr:rowOff>0</xdr:rowOff>
    </xdr:to>
    <xdr:pic>
      <xdr:nvPicPr>
        <xdr:cNvPr id="57" name="図 56"/>
        <xdr:cNvPicPr>
          <a:picLocks noChangeAspect="1"/>
        </xdr:cNvPicPr>
      </xdr:nvPicPr>
      <xdr:blipFill rotWithShape="1"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33" t="25987" r="19667" b="34013"/>
        <a:stretch/>
      </xdr:blipFill>
      <xdr:spPr>
        <a:xfrm>
          <a:off x="6985000" y="10922000"/>
          <a:ext cx="2590800" cy="1079500"/>
        </a:xfrm>
        <a:prstGeom prst="rect">
          <a:avLst/>
        </a:prstGeom>
      </xdr:spPr>
    </xdr:pic>
    <xdr:clientData/>
  </xdr:twoCellAnchor>
  <xdr:twoCellAnchor editAs="oneCell">
    <xdr:from>
      <xdr:col>32</xdr:col>
      <xdr:colOff>38100</xdr:colOff>
      <xdr:row>73</xdr:row>
      <xdr:rowOff>127000</xdr:rowOff>
    </xdr:from>
    <xdr:to>
      <xdr:col>44</xdr:col>
      <xdr:colOff>112859</xdr:colOff>
      <xdr:row>83</xdr:row>
      <xdr:rowOff>12700</xdr:rowOff>
    </xdr:to>
    <xdr:pic>
      <xdr:nvPicPr>
        <xdr:cNvPr id="58" name="図 57"/>
        <xdr:cNvPicPr>
          <a:picLocks noChangeAspect="1"/>
        </xdr:cNvPicPr>
      </xdr:nvPicPr>
      <xdr:blipFill rotWithShape="1"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98" t="22172" r="29391" b="25046"/>
        <a:stretch/>
      </xdr:blipFill>
      <xdr:spPr>
        <a:xfrm>
          <a:off x="7594600" y="12128500"/>
          <a:ext cx="2208359" cy="1282700"/>
        </a:xfrm>
        <a:prstGeom prst="rect">
          <a:avLst/>
        </a:prstGeom>
      </xdr:spPr>
    </xdr:pic>
    <xdr:clientData/>
  </xdr:twoCellAnchor>
  <xdr:twoCellAnchor editAs="oneCell">
    <xdr:from>
      <xdr:col>28</xdr:col>
      <xdr:colOff>139701</xdr:colOff>
      <xdr:row>55</xdr:row>
      <xdr:rowOff>63500</xdr:rowOff>
    </xdr:from>
    <xdr:to>
      <xdr:col>43</xdr:col>
      <xdr:colOff>139701</xdr:colOff>
      <xdr:row>64</xdr:row>
      <xdr:rowOff>127000</xdr:rowOff>
    </xdr:to>
    <xdr:pic>
      <xdr:nvPicPr>
        <xdr:cNvPr id="59" name="図 58"/>
        <xdr:cNvPicPr>
          <a:picLocks noChangeAspect="1"/>
        </xdr:cNvPicPr>
      </xdr:nvPicPr>
      <xdr:blipFill rotWithShape="1"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578" t="29943" r="10731" b="22265"/>
        <a:stretch/>
      </xdr:blipFill>
      <xdr:spPr>
        <a:xfrm>
          <a:off x="6985001" y="9537700"/>
          <a:ext cx="2667000" cy="1333500"/>
        </a:xfrm>
        <a:prstGeom prst="rect">
          <a:avLst/>
        </a:prstGeom>
      </xdr:spPr>
    </xdr:pic>
    <xdr:clientData/>
  </xdr:twoCellAnchor>
  <xdr:twoCellAnchor editAs="oneCell">
    <xdr:from>
      <xdr:col>37</xdr:col>
      <xdr:colOff>165101</xdr:colOff>
      <xdr:row>95</xdr:row>
      <xdr:rowOff>3174</xdr:rowOff>
    </xdr:from>
    <xdr:to>
      <xdr:col>43</xdr:col>
      <xdr:colOff>106591</xdr:colOff>
      <xdr:row>105</xdr:row>
      <xdr:rowOff>28575</xdr:rowOff>
    </xdr:to>
    <xdr:pic>
      <xdr:nvPicPr>
        <xdr:cNvPr id="60" name="図 32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975" t="9349" r="7990" b="12121"/>
        <a:stretch/>
      </xdr:blipFill>
      <xdr:spPr bwMode="auto">
        <a:xfrm>
          <a:off x="8610601" y="15001874"/>
          <a:ext cx="1008290" cy="1485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127078</xdr:colOff>
      <xdr:row>232</xdr:row>
      <xdr:rowOff>101600</xdr:rowOff>
    </xdr:from>
    <xdr:to>
      <xdr:col>43</xdr:col>
      <xdr:colOff>114300</xdr:colOff>
      <xdr:row>241</xdr:row>
      <xdr:rowOff>114300</xdr:rowOff>
    </xdr:to>
    <xdr:pic>
      <xdr:nvPicPr>
        <xdr:cNvPr id="61" name="図 60"/>
        <xdr:cNvPicPr>
          <a:picLocks noChangeAspect="1"/>
        </xdr:cNvPicPr>
      </xdr:nvPicPr>
      <xdr:blipFill rotWithShape="1"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632"/>
        <a:stretch/>
      </xdr:blipFill>
      <xdr:spPr>
        <a:xfrm>
          <a:off x="5905578" y="34417000"/>
          <a:ext cx="3721022" cy="2298700"/>
        </a:xfrm>
        <a:prstGeom prst="rect">
          <a:avLst/>
        </a:prstGeom>
      </xdr:spPr>
    </xdr:pic>
    <xdr:clientData/>
  </xdr:twoCellAnchor>
  <xdr:twoCellAnchor editAs="oneCell">
    <xdr:from>
      <xdr:col>19</xdr:col>
      <xdr:colOff>130174</xdr:colOff>
      <xdr:row>242</xdr:row>
      <xdr:rowOff>165100</xdr:rowOff>
    </xdr:from>
    <xdr:to>
      <xdr:col>43</xdr:col>
      <xdr:colOff>175912</xdr:colOff>
      <xdr:row>255</xdr:row>
      <xdr:rowOff>12700</xdr:rowOff>
    </xdr:to>
    <xdr:pic>
      <xdr:nvPicPr>
        <xdr:cNvPr id="62" name="図 61"/>
        <xdr:cNvPicPr>
          <a:picLocks noChangeAspect="1"/>
        </xdr:cNvPicPr>
      </xdr:nvPicPr>
      <xdr:blipFill rotWithShape="1"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0" b="10222"/>
        <a:stretch/>
      </xdr:blipFill>
      <xdr:spPr>
        <a:xfrm>
          <a:off x="5375274" y="37274500"/>
          <a:ext cx="4312938" cy="3149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260"/>
  <sheetViews>
    <sheetView tabSelected="1" view="pageBreakPreview" zoomScale="75" zoomScaleNormal="100" zoomScaleSheetLayoutView="75" workbookViewId="0">
      <selection activeCell="C2" sqref="C2"/>
    </sheetView>
  </sheetViews>
  <sheetFormatPr defaultColWidth="9" defaultRowHeight="9" customHeight="1" x14ac:dyDescent="0.15"/>
  <cols>
    <col min="1" max="1" width="5.875" style="51" customWidth="1"/>
    <col min="2" max="2" width="4.625" style="51" customWidth="1"/>
    <col min="3" max="3" width="10.625" style="51" customWidth="1"/>
    <col min="4" max="4" width="12.625" style="51" customWidth="1"/>
    <col min="5" max="25" width="2.25" style="51" customWidth="1"/>
    <col min="26" max="32" width="2.25" style="67" customWidth="1"/>
    <col min="33" max="47" width="2.25" style="51" customWidth="1"/>
    <col min="48" max="48" width="2.375" style="51" customWidth="1"/>
    <col min="49" max="66" width="3.75" style="51" customWidth="1"/>
    <col min="67" max="69" width="3.75" style="67" customWidth="1"/>
    <col min="70" max="73" width="2.125" style="67" customWidth="1"/>
    <col min="74" max="83" width="2.125" style="51" customWidth="1"/>
    <col min="84" max="16384" width="9" style="51"/>
  </cols>
  <sheetData>
    <row r="1" spans="1:79" ht="20.100000000000001" customHeight="1" x14ac:dyDescent="0.15">
      <c r="C1" s="487" t="s">
        <v>41</v>
      </c>
      <c r="D1" s="53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5"/>
      <c r="T1" s="55"/>
      <c r="U1" s="55"/>
      <c r="V1" s="55"/>
      <c r="W1" s="55"/>
      <c r="X1" s="55"/>
      <c r="Y1" s="55"/>
      <c r="Z1" s="55"/>
      <c r="AA1" s="56"/>
      <c r="AB1" s="56"/>
      <c r="AC1" s="56"/>
      <c r="AD1" s="56"/>
      <c r="AE1" s="51"/>
      <c r="AF1" s="51"/>
      <c r="AR1" s="52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163"/>
      <c r="BV1" s="163"/>
      <c r="BW1" s="163"/>
      <c r="BX1" s="163"/>
      <c r="BY1" s="163"/>
      <c r="BZ1" s="163"/>
      <c r="CA1" s="92"/>
    </row>
    <row r="2" spans="1:79" ht="20.100000000000001" customHeight="1" x14ac:dyDescent="0.15">
      <c r="C2" s="487" t="s">
        <v>147</v>
      </c>
      <c r="D2" s="53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5"/>
      <c r="T2" s="55"/>
      <c r="U2" s="55"/>
      <c r="V2" s="55"/>
      <c r="W2" s="55"/>
      <c r="X2" s="55"/>
      <c r="Y2" s="55"/>
      <c r="Z2" s="55"/>
      <c r="AA2" s="56"/>
      <c r="AB2" s="56"/>
      <c r="AC2" s="56"/>
      <c r="AD2" s="56"/>
      <c r="AE2" s="51"/>
      <c r="AF2" s="51"/>
      <c r="AR2" s="52"/>
      <c r="AS2" s="56"/>
      <c r="AT2" s="56"/>
      <c r="AU2" s="56"/>
      <c r="AV2" s="56"/>
      <c r="AW2" s="56"/>
      <c r="AX2" s="56"/>
      <c r="AY2" s="56"/>
      <c r="AZ2" s="56"/>
      <c r="BA2" s="56"/>
      <c r="BB2" s="56"/>
      <c r="BC2" s="56"/>
      <c r="BD2" s="56"/>
      <c r="BE2" s="56"/>
      <c r="BF2" s="56"/>
      <c r="BG2" s="56"/>
      <c r="BH2" s="56"/>
      <c r="BI2" s="56"/>
      <c r="BJ2" s="56"/>
      <c r="BK2" s="56"/>
      <c r="BL2" s="56"/>
      <c r="BM2" s="56"/>
      <c r="BN2" s="56"/>
      <c r="BO2" s="56"/>
      <c r="BP2" s="56"/>
      <c r="BQ2" s="56"/>
      <c r="BR2" s="56"/>
      <c r="BS2" s="56"/>
      <c r="BT2" s="56"/>
      <c r="BU2" s="163"/>
      <c r="BV2" s="163"/>
      <c r="BW2" s="163"/>
      <c r="BX2" s="163"/>
      <c r="BY2" s="163"/>
      <c r="BZ2" s="163"/>
      <c r="CA2" s="92"/>
    </row>
    <row r="3" spans="1:79" ht="9" customHeight="1" x14ac:dyDescent="0.15">
      <c r="C3" s="57"/>
      <c r="D3" s="53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5"/>
      <c r="T3" s="55"/>
      <c r="U3" s="55"/>
      <c r="V3" s="55"/>
      <c r="W3" s="55"/>
      <c r="X3" s="55"/>
      <c r="Y3" s="55"/>
      <c r="Z3" s="55"/>
      <c r="AA3" s="56"/>
      <c r="AB3" s="56"/>
      <c r="AC3" s="56"/>
      <c r="AD3" s="56"/>
      <c r="AE3" s="51"/>
      <c r="AF3" s="51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56"/>
      <c r="BM3" s="56"/>
      <c r="BN3" s="56"/>
      <c r="BO3" s="56"/>
      <c r="BP3" s="56"/>
      <c r="BQ3" s="56"/>
      <c r="BR3" s="56"/>
      <c r="BS3" s="56"/>
      <c r="BT3" s="56"/>
      <c r="BU3" s="163"/>
      <c r="BV3" s="163"/>
      <c r="BW3" s="163"/>
      <c r="BX3" s="163"/>
      <c r="BY3" s="163"/>
      <c r="BZ3" s="163"/>
      <c r="CA3" s="93"/>
    </row>
    <row r="4" spans="1:79" s="394" customFormat="1" ht="14.1" customHeight="1" x14ac:dyDescent="0.15">
      <c r="A4" s="392"/>
      <c r="B4" s="98"/>
      <c r="C4" s="393" t="s">
        <v>165</v>
      </c>
      <c r="D4" s="393"/>
      <c r="E4" s="393"/>
      <c r="F4" s="393" t="s">
        <v>166</v>
      </c>
      <c r="G4" s="393"/>
      <c r="H4" s="393"/>
      <c r="I4" s="393"/>
      <c r="J4" s="393"/>
      <c r="K4" s="393"/>
      <c r="L4" s="393"/>
      <c r="M4" s="393"/>
      <c r="N4" s="393"/>
      <c r="O4" s="393"/>
      <c r="P4" s="393" t="s">
        <v>167</v>
      </c>
      <c r="Q4" s="393"/>
      <c r="R4" s="393"/>
      <c r="S4" s="393"/>
      <c r="T4" s="393"/>
      <c r="U4" s="393"/>
      <c r="V4" s="393"/>
      <c r="W4" s="393"/>
      <c r="X4" s="393"/>
      <c r="Y4" s="393"/>
      <c r="Z4" s="393" t="s">
        <v>180</v>
      </c>
      <c r="AA4" s="393"/>
      <c r="AB4" s="393"/>
      <c r="AC4" s="393"/>
      <c r="AD4" s="393"/>
      <c r="AE4" s="393"/>
      <c r="AF4" s="393"/>
      <c r="AG4" s="393"/>
      <c r="AH4" s="393"/>
      <c r="AI4" s="393"/>
      <c r="AJ4" s="393" t="s">
        <v>168</v>
      </c>
      <c r="AK4" s="393"/>
      <c r="AL4" s="393"/>
      <c r="AM4" s="393"/>
      <c r="AN4" s="393"/>
      <c r="AO4" s="393"/>
      <c r="AP4" s="393"/>
      <c r="AQ4" s="393"/>
      <c r="AR4" s="393"/>
      <c r="AS4" s="393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</row>
    <row r="5" spans="1:79" s="406" customFormat="1" ht="14.1" customHeight="1" x14ac:dyDescent="0.15">
      <c r="A5" s="395"/>
      <c r="B5" s="396"/>
      <c r="C5" s="397" t="str">
        <f>AB51</f>
        <v>森　勇気</v>
      </c>
      <c r="D5" s="398" t="str">
        <f>$AG$51</f>
        <v>TEAM BLOWIN</v>
      </c>
      <c r="E5" s="399"/>
      <c r="F5" s="400" t="str">
        <f>$O$104</f>
        <v>石崎　健</v>
      </c>
      <c r="G5" s="401"/>
      <c r="H5" s="401"/>
      <c r="I5" s="401"/>
      <c r="J5" s="401"/>
      <c r="K5" s="402" t="str">
        <f>$T$104</f>
        <v>川之江ｸﾗﾌﾞ</v>
      </c>
      <c r="L5" s="402"/>
      <c r="M5" s="402"/>
      <c r="N5" s="402"/>
      <c r="O5" s="403"/>
      <c r="P5" s="400" t="str">
        <f>$K$134</f>
        <v>石川壱斗</v>
      </c>
      <c r="Q5" s="401"/>
      <c r="R5" s="401"/>
      <c r="S5" s="401"/>
      <c r="T5" s="401"/>
      <c r="U5" s="404" t="str">
        <f>$P$134</f>
        <v>酒商ながはら</v>
      </c>
      <c r="V5" s="404"/>
      <c r="W5" s="404"/>
      <c r="X5" s="404"/>
      <c r="Y5" s="405"/>
      <c r="Z5" s="400" t="str">
        <f>$K$138</f>
        <v>橋本奈美</v>
      </c>
      <c r="AA5" s="401"/>
      <c r="AB5" s="401"/>
      <c r="AC5" s="401"/>
      <c r="AD5" s="401"/>
      <c r="AE5" s="402" t="str">
        <f>$P$138</f>
        <v>新宮ﾊﾞﾄﾞﾐﾝﾄﾝ同好会</v>
      </c>
      <c r="AF5" s="402"/>
      <c r="AG5" s="402"/>
      <c r="AH5" s="402"/>
      <c r="AI5" s="403"/>
      <c r="AJ5" s="400" t="str">
        <f>O199</f>
        <v>山川慶翔</v>
      </c>
      <c r="AK5" s="401"/>
      <c r="AL5" s="401"/>
      <c r="AM5" s="401"/>
      <c r="AN5" s="401"/>
      <c r="AO5" s="402" t="str">
        <f>T199</f>
        <v>新宮中学校</v>
      </c>
      <c r="AP5" s="402"/>
      <c r="AQ5" s="402"/>
      <c r="AR5" s="402"/>
      <c r="AS5" s="403"/>
      <c r="AT5" s="396"/>
      <c r="AU5" s="396"/>
      <c r="AV5" s="396"/>
      <c r="AW5" s="396"/>
      <c r="AX5" s="396"/>
      <c r="AY5" s="396"/>
      <c r="AZ5" s="396"/>
      <c r="BA5" s="396"/>
      <c r="BB5" s="396"/>
      <c r="BC5" s="396"/>
      <c r="BD5" s="396"/>
      <c r="BE5" s="396"/>
      <c r="BF5" s="396"/>
      <c r="BG5" s="396"/>
      <c r="BH5" s="396"/>
      <c r="BI5" s="396"/>
      <c r="BJ5" s="396"/>
      <c r="BK5" s="396"/>
      <c r="BL5" s="396"/>
      <c r="BM5" s="396"/>
      <c r="BN5" s="396"/>
      <c r="BO5" s="396"/>
      <c r="BP5" s="396"/>
      <c r="BQ5" s="396"/>
    </row>
    <row r="6" spans="1:79" s="406" customFormat="1" ht="14.1" customHeight="1" x14ac:dyDescent="0.15">
      <c r="A6" s="395"/>
      <c r="B6" s="396"/>
      <c r="C6" s="407" t="str">
        <f>$AB$52</f>
        <v>森　真樹</v>
      </c>
      <c r="D6" s="408" t="str">
        <f>$AG$52</f>
        <v>TEAM BLOWIN</v>
      </c>
      <c r="E6" s="409"/>
      <c r="F6" s="410" t="str">
        <f>$O$105</f>
        <v>石川和哉</v>
      </c>
      <c r="G6" s="411"/>
      <c r="H6" s="411"/>
      <c r="I6" s="411"/>
      <c r="J6" s="411"/>
      <c r="K6" s="412" t="str">
        <f>$T$105</f>
        <v>川之江ｸﾗﾌﾞ</v>
      </c>
      <c r="L6" s="412"/>
      <c r="M6" s="412"/>
      <c r="N6" s="412"/>
      <c r="O6" s="413"/>
      <c r="P6" s="414" t="str">
        <f>$K$135</f>
        <v>長原正悟</v>
      </c>
      <c r="Q6" s="411"/>
      <c r="R6" s="411"/>
      <c r="S6" s="411"/>
      <c r="T6" s="411"/>
      <c r="U6" s="415" t="str">
        <f>$P$135</f>
        <v>酒商ながはら</v>
      </c>
      <c r="V6" s="415"/>
      <c r="W6" s="415"/>
      <c r="X6" s="415"/>
      <c r="Y6" s="416"/>
      <c r="Z6" s="414" t="str">
        <f>$K$139</f>
        <v>石川澄広</v>
      </c>
      <c r="AA6" s="411"/>
      <c r="AB6" s="411"/>
      <c r="AC6" s="411"/>
      <c r="AD6" s="411"/>
      <c r="AE6" s="412" t="str">
        <f>$P$139</f>
        <v>新宮ﾊﾞﾄﾞﾐﾝﾄﾝ同好会</v>
      </c>
      <c r="AF6" s="412"/>
      <c r="AG6" s="412"/>
      <c r="AH6" s="412"/>
      <c r="AI6" s="413"/>
      <c r="AJ6" s="414" t="str">
        <f>O200</f>
        <v>合田拳斗</v>
      </c>
      <c r="AK6" s="411"/>
      <c r="AL6" s="411"/>
      <c r="AM6" s="411"/>
      <c r="AN6" s="411"/>
      <c r="AO6" s="412" t="str">
        <f>T200</f>
        <v>新宮中学校</v>
      </c>
      <c r="AP6" s="412"/>
      <c r="AQ6" s="412"/>
      <c r="AR6" s="412"/>
      <c r="AS6" s="413"/>
      <c r="AT6" s="396"/>
      <c r="AU6" s="396"/>
      <c r="AV6" s="396"/>
      <c r="AW6" s="396"/>
      <c r="AX6" s="396"/>
      <c r="AY6" s="396"/>
      <c r="AZ6" s="396"/>
      <c r="BA6" s="396"/>
      <c r="BB6" s="396"/>
      <c r="BC6" s="396"/>
      <c r="BD6" s="396"/>
      <c r="BE6" s="396"/>
      <c r="BF6" s="396"/>
      <c r="BG6" s="396"/>
      <c r="BH6" s="396"/>
      <c r="BI6" s="396"/>
      <c r="BJ6" s="396"/>
      <c r="BK6" s="396"/>
      <c r="BL6" s="396"/>
      <c r="BM6" s="396"/>
      <c r="BN6" s="396"/>
      <c r="BO6" s="396"/>
      <c r="BP6" s="396"/>
      <c r="BQ6" s="396"/>
    </row>
    <row r="7" spans="1:79" s="394" customFormat="1" ht="14.1" customHeight="1" x14ac:dyDescent="0.15">
      <c r="A7" s="392"/>
      <c r="B7" s="98"/>
      <c r="C7" s="417"/>
      <c r="D7" s="418"/>
      <c r="E7" s="419"/>
      <c r="F7" s="417"/>
      <c r="G7" s="418"/>
      <c r="H7" s="418"/>
      <c r="I7" s="418"/>
      <c r="J7" s="418"/>
      <c r="K7" s="418"/>
      <c r="L7" s="418"/>
      <c r="M7" s="418"/>
      <c r="N7" s="418"/>
      <c r="O7" s="420"/>
      <c r="P7" s="417"/>
      <c r="Q7" s="418"/>
      <c r="R7" s="418"/>
      <c r="S7" s="418"/>
      <c r="T7" s="418"/>
      <c r="U7" s="418"/>
      <c r="V7" s="418"/>
      <c r="W7" s="418"/>
      <c r="X7" s="418"/>
      <c r="Y7" s="420"/>
      <c r="Z7" s="417"/>
      <c r="AA7" s="418"/>
      <c r="AB7" s="418"/>
      <c r="AC7" s="418"/>
      <c r="AD7" s="418"/>
      <c r="AE7" s="418"/>
      <c r="AF7" s="418"/>
      <c r="AG7" s="418"/>
      <c r="AH7" s="418"/>
      <c r="AI7" s="420"/>
      <c r="AJ7" s="417"/>
      <c r="AK7" s="418"/>
      <c r="AL7" s="418"/>
      <c r="AM7" s="418"/>
      <c r="AN7" s="418"/>
      <c r="AO7" s="418"/>
      <c r="AP7" s="418"/>
      <c r="AQ7" s="418"/>
      <c r="AR7" s="418"/>
      <c r="AS7" s="420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</row>
    <row r="8" spans="1:79" s="394" customFormat="1" ht="14.1" customHeight="1" x14ac:dyDescent="0.15">
      <c r="A8" s="392"/>
      <c r="B8" s="98"/>
      <c r="C8" s="421"/>
      <c r="D8" s="422"/>
      <c r="E8" s="423"/>
      <c r="F8" s="424"/>
      <c r="G8" s="425"/>
      <c r="H8" s="425"/>
      <c r="I8" s="425"/>
      <c r="J8" s="425"/>
      <c r="K8" s="425"/>
      <c r="L8" s="425"/>
      <c r="M8" s="425"/>
      <c r="N8" s="425"/>
      <c r="O8" s="426"/>
      <c r="P8" s="424"/>
      <c r="Q8" s="425"/>
      <c r="R8" s="425"/>
      <c r="S8" s="425"/>
      <c r="T8" s="425"/>
      <c r="U8" s="425"/>
      <c r="V8" s="425"/>
      <c r="W8" s="425"/>
      <c r="X8" s="425"/>
      <c r="Y8" s="426"/>
      <c r="Z8" s="424"/>
      <c r="AA8" s="425"/>
      <c r="AB8" s="425"/>
      <c r="AC8" s="425"/>
      <c r="AD8" s="425"/>
      <c r="AE8" s="425"/>
      <c r="AF8" s="425"/>
      <c r="AG8" s="425"/>
      <c r="AH8" s="425"/>
      <c r="AI8" s="426"/>
      <c r="AJ8" s="424"/>
      <c r="AK8" s="425"/>
      <c r="AL8" s="425"/>
      <c r="AM8" s="425"/>
      <c r="AN8" s="425"/>
      <c r="AO8" s="425"/>
      <c r="AP8" s="425"/>
      <c r="AQ8" s="425"/>
      <c r="AR8" s="425"/>
      <c r="AS8" s="426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</row>
    <row r="9" spans="1:79" s="394" customFormat="1" ht="14.1" customHeight="1" x14ac:dyDescent="0.15">
      <c r="A9" s="392"/>
      <c r="B9" s="98"/>
      <c r="C9" s="421"/>
      <c r="D9" s="422"/>
      <c r="E9" s="423"/>
      <c r="F9" s="424"/>
      <c r="G9" s="425"/>
      <c r="H9" s="425"/>
      <c r="I9" s="425"/>
      <c r="J9" s="425"/>
      <c r="K9" s="425"/>
      <c r="L9" s="425"/>
      <c r="M9" s="425"/>
      <c r="N9" s="425"/>
      <c r="O9" s="426"/>
      <c r="P9" s="424"/>
      <c r="Q9" s="425"/>
      <c r="R9" s="425"/>
      <c r="S9" s="425"/>
      <c r="T9" s="425"/>
      <c r="U9" s="425"/>
      <c r="V9" s="425"/>
      <c r="W9" s="425"/>
      <c r="X9" s="425"/>
      <c r="Y9" s="426"/>
      <c r="Z9" s="424"/>
      <c r="AA9" s="425"/>
      <c r="AB9" s="425"/>
      <c r="AC9" s="425"/>
      <c r="AD9" s="425"/>
      <c r="AE9" s="425"/>
      <c r="AF9" s="425"/>
      <c r="AG9" s="425"/>
      <c r="AH9" s="425"/>
      <c r="AI9" s="426"/>
      <c r="AJ9" s="424"/>
      <c r="AK9" s="425"/>
      <c r="AL9" s="425"/>
      <c r="AM9" s="425"/>
      <c r="AN9" s="425"/>
      <c r="AO9" s="425"/>
      <c r="AP9" s="425"/>
      <c r="AQ9" s="425"/>
      <c r="AR9" s="425"/>
      <c r="AS9" s="426"/>
      <c r="AT9" s="98"/>
      <c r="AU9" s="98"/>
      <c r="AV9" s="98"/>
      <c r="AW9" s="98"/>
      <c r="AX9" s="98"/>
      <c r="AY9" s="98"/>
      <c r="AZ9" s="98"/>
      <c r="BA9" s="98"/>
      <c r="BB9" s="98"/>
      <c r="BC9" s="98"/>
      <c r="BD9" s="98"/>
      <c r="BE9" s="98"/>
      <c r="BF9" s="98"/>
      <c r="BG9" s="98"/>
      <c r="BH9" s="98"/>
      <c r="BI9" s="98"/>
      <c r="BJ9" s="98"/>
      <c r="BK9" s="98"/>
      <c r="BL9" s="98"/>
      <c r="BM9" s="98"/>
      <c r="BN9" s="98"/>
      <c r="BO9" s="98"/>
      <c r="BP9" s="98"/>
      <c r="BQ9" s="98"/>
    </row>
    <row r="10" spans="1:79" s="394" customFormat="1" ht="14.1" customHeight="1" x14ac:dyDescent="0.15">
      <c r="A10" s="392"/>
      <c r="B10" s="98"/>
      <c r="C10" s="421"/>
      <c r="D10" s="422"/>
      <c r="E10" s="423"/>
      <c r="F10" s="424"/>
      <c r="G10" s="425"/>
      <c r="H10" s="425"/>
      <c r="I10" s="425"/>
      <c r="J10" s="425"/>
      <c r="K10" s="425"/>
      <c r="L10" s="425"/>
      <c r="M10" s="425"/>
      <c r="N10" s="425"/>
      <c r="O10" s="426"/>
      <c r="P10" s="424"/>
      <c r="Q10" s="425"/>
      <c r="R10" s="425"/>
      <c r="S10" s="425"/>
      <c r="T10" s="425"/>
      <c r="U10" s="425"/>
      <c r="V10" s="425"/>
      <c r="W10" s="425"/>
      <c r="X10" s="425"/>
      <c r="Y10" s="426"/>
      <c r="Z10" s="424"/>
      <c r="AA10" s="425"/>
      <c r="AB10" s="425"/>
      <c r="AC10" s="425"/>
      <c r="AD10" s="425"/>
      <c r="AE10" s="425"/>
      <c r="AF10" s="425"/>
      <c r="AG10" s="425"/>
      <c r="AH10" s="425"/>
      <c r="AI10" s="426"/>
      <c r="AJ10" s="424"/>
      <c r="AK10" s="425"/>
      <c r="AL10" s="425"/>
      <c r="AM10" s="425"/>
      <c r="AN10" s="425"/>
      <c r="AO10" s="425"/>
      <c r="AP10" s="425"/>
      <c r="AQ10" s="425"/>
      <c r="AR10" s="425"/>
      <c r="AS10" s="426"/>
      <c r="AT10" s="98"/>
      <c r="AU10" s="98"/>
      <c r="AV10" s="98"/>
      <c r="AW10" s="98"/>
      <c r="AX10" s="98"/>
      <c r="AY10" s="98"/>
      <c r="AZ10" s="98"/>
      <c r="BA10" s="98"/>
      <c r="BB10" s="98"/>
      <c r="BC10" s="98"/>
      <c r="BD10" s="98"/>
      <c r="BE10" s="98"/>
      <c r="BF10" s="98"/>
      <c r="BG10" s="98"/>
      <c r="BH10" s="98"/>
      <c r="BI10" s="98"/>
      <c r="BJ10" s="98"/>
      <c r="BK10" s="98"/>
      <c r="BL10" s="98"/>
      <c r="BM10" s="98"/>
      <c r="BN10" s="98"/>
      <c r="BO10" s="98"/>
      <c r="BP10" s="98"/>
      <c r="BQ10" s="98"/>
    </row>
    <row r="11" spans="1:79" s="394" customFormat="1" ht="14.1" customHeight="1" x14ac:dyDescent="0.15">
      <c r="A11" s="392"/>
      <c r="B11" s="98"/>
      <c r="C11" s="421"/>
      <c r="D11" s="422"/>
      <c r="E11" s="423"/>
      <c r="F11" s="424"/>
      <c r="G11" s="425"/>
      <c r="H11" s="425"/>
      <c r="I11" s="425"/>
      <c r="J11" s="425"/>
      <c r="K11" s="425"/>
      <c r="L11" s="425"/>
      <c r="M11" s="425"/>
      <c r="N11" s="425"/>
      <c r="O11" s="426"/>
      <c r="P11" s="424"/>
      <c r="Q11" s="425"/>
      <c r="R11" s="425"/>
      <c r="S11" s="425"/>
      <c r="T11" s="425"/>
      <c r="U11" s="425"/>
      <c r="V11" s="425"/>
      <c r="W11" s="425"/>
      <c r="X11" s="425"/>
      <c r="Y11" s="426"/>
      <c r="Z11" s="424"/>
      <c r="AA11" s="425"/>
      <c r="AB11" s="425"/>
      <c r="AC11" s="425"/>
      <c r="AD11" s="425"/>
      <c r="AE11" s="425"/>
      <c r="AF11" s="425"/>
      <c r="AG11" s="425"/>
      <c r="AH11" s="425"/>
      <c r="AI11" s="426"/>
      <c r="AJ11" s="424"/>
      <c r="AK11" s="425"/>
      <c r="AL11" s="425"/>
      <c r="AM11" s="425"/>
      <c r="AN11" s="425"/>
      <c r="AO11" s="425"/>
      <c r="AP11" s="425"/>
      <c r="AQ11" s="425"/>
      <c r="AR11" s="425"/>
      <c r="AS11" s="426"/>
      <c r="AT11" s="98"/>
      <c r="AU11" s="98"/>
      <c r="AV11" s="98"/>
      <c r="AW11" s="98"/>
      <c r="AX11" s="98"/>
      <c r="AY11" s="98"/>
      <c r="AZ11" s="98"/>
      <c r="BA11" s="98"/>
      <c r="BB11" s="98"/>
      <c r="BC11" s="98"/>
      <c r="BD11" s="98"/>
      <c r="BE11" s="98"/>
      <c r="BF11" s="98"/>
      <c r="BG11" s="98"/>
      <c r="BH11" s="98"/>
      <c r="BI11" s="98"/>
      <c r="BJ11" s="98"/>
      <c r="BK11" s="98"/>
      <c r="BL11" s="98"/>
      <c r="BM11" s="98"/>
      <c r="BN11" s="98"/>
      <c r="BO11" s="98"/>
      <c r="BP11" s="98"/>
      <c r="BQ11" s="98"/>
    </row>
    <row r="12" spans="1:79" s="394" customFormat="1" ht="14.1" customHeight="1" x14ac:dyDescent="0.15">
      <c r="A12" s="392"/>
      <c r="B12" s="98"/>
      <c r="C12" s="421"/>
      <c r="D12" s="422"/>
      <c r="E12" s="423"/>
      <c r="F12" s="424"/>
      <c r="G12" s="425"/>
      <c r="H12" s="425"/>
      <c r="I12" s="425"/>
      <c r="J12" s="425"/>
      <c r="K12" s="425"/>
      <c r="L12" s="425"/>
      <c r="M12" s="425"/>
      <c r="N12" s="425"/>
      <c r="O12" s="426"/>
      <c r="P12" s="424"/>
      <c r="Q12" s="425"/>
      <c r="R12" s="425"/>
      <c r="S12" s="425"/>
      <c r="T12" s="425"/>
      <c r="U12" s="425"/>
      <c r="V12" s="425"/>
      <c r="W12" s="425"/>
      <c r="X12" s="425"/>
      <c r="Y12" s="426"/>
      <c r="Z12" s="424"/>
      <c r="AA12" s="425"/>
      <c r="AB12" s="425"/>
      <c r="AC12" s="425"/>
      <c r="AD12" s="425"/>
      <c r="AE12" s="425"/>
      <c r="AF12" s="425"/>
      <c r="AG12" s="425"/>
      <c r="AH12" s="425"/>
      <c r="AI12" s="426"/>
      <c r="AJ12" s="424"/>
      <c r="AK12" s="425"/>
      <c r="AL12" s="425"/>
      <c r="AM12" s="425"/>
      <c r="AN12" s="425"/>
      <c r="AO12" s="425"/>
      <c r="AP12" s="425"/>
      <c r="AQ12" s="425"/>
      <c r="AR12" s="425"/>
      <c r="AS12" s="426"/>
      <c r="AT12" s="98"/>
      <c r="AU12" s="98"/>
      <c r="AV12" s="98"/>
      <c r="AW12" s="98"/>
      <c r="AX12" s="98"/>
      <c r="AY12" s="98"/>
      <c r="AZ12" s="98"/>
      <c r="BA12" s="98"/>
      <c r="BB12" s="98"/>
      <c r="BC12" s="98"/>
      <c r="BD12" s="98"/>
      <c r="BE12" s="98"/>
      <c r="BF12" s="98"/>
      <c r="BG12" s="98"/>
      <c r="BH12" s="98"/>
      <c r="BI12" s="98"/>
      <c r="BJ12" s="98"/>
      <c r="BK12" s="98"/>
      <c r="BL12" s="98"/>
      <c r="BM12" s="98"/>
      <c r="BN12" s="98"/>
      <c r="BO12" s="98"/>
      <c r="BP12" s="98"/>
      <c r="BQ12" s="98"/>
    </row>
    <row r="13" spans="1:79" s="394" customFormat="1" ht="13.5" customHeight="1" x14ac:dyDescent="0.15">
      <c r="A13" s="392"/>
      <c r="B13" s="98"/>
      <c r="C13" s="427"/>
      <c r="D13" s="428"/>
      <c r="E13" s="429"/>
      <c r="F13" s="430"/>
      <c r="G13" s="431"/>
      <c r="H13" s="431"/>
      <c r="I13" s="431"/>
      <c r="J13" s="431"/>
      <c r="K13" s="431"/>
      <c r="L13" s="431"/>
      <c r="M13" s="431"/>
      <c r="N13" s="431"/>
      <c r="O13" s="432"/>
      <c r="P13" s="430"/>
      <c r="Q13" s="431"/>
      <c r="R13" s="431"/>
      <c r="S13" s="431"/>
      <c r="T13" s="431"/>
      <c r="U13" s="431"/>
      <c r="V13" s="431"/>
      <c r="W13" s="431"/>
      <c r="X13" s="431"/>
      <c r="Y13" s="432"/>
      <c r="Z13" s="430"/>
      <c r="AA13" s="431"/>
      <c r="AB13" s="431"/>
      <c r="AC13" s="431"/>
      <c r="AD13" s="431"/>
      <c r="AE13" s="431"/>
      <c r="AF13" s="431"/>
      <c r="AG13" s="431"/>
      <c r="AH13" s="431"/>
      <c r="AI13" s="432"/>
      <c r="AJ13" s="430"/>
      <c r="AK13" s="431"/>
      <c r="AL13" s="431"/>
      <c r="AM13" s="431"/>
      <c r="AN13" s="431"/>
      <c r="AO13" s="431"/>
      <c r="AP13" s="431"/>
      <c r="AQ13" s="431"/>
      <c r="AR13" s="431"/>
      <c r="AS13" s="432"/>
      <c r="AT13" s="98"/>
      <c r="AU13" s="98"/>
      <c r="AV13" s="98"/>
      <c r="AW13" s="98"/>
      <c r="AX13" s="98"/>
      <c r="AY13" s="98"/>
      <c r="AZ13" s="98"/>
      <c r="BA13" s="98"/>
      <c r="BB13" s="98"/>
      <c r="BC13" s="98"/>
      <c r="BD13" s="98"/>
      <c r="BE13" s="98"/>
      <c r="BF13" s="98"/>
      <c r="BG13" s="98"/>
      <c r="BH13" s="98"/>
      <c r="BI13" s="98"/>
      <c r="BJ13" s="98"/>
      <c r="BK13" s="98"/>
      <c r="BL13" s="98"/>
      <c r="BM13" s="98"/>
      <c r="BN13" s="98"/>
      <c r="BO13" s="98"/>
      <c r="BP13" s="98"/>
      <c r="BQ13" s="98"/>
    </row>
    <row r="14" spans="1:79" s="98" customFormat="1" ht="5.0999999999999996" customHeight="1" x14ac:dyDescent="0.15">
      <c r="A14" s="392"/>
      <c r="C14" s="433"/>
      <c r="D14" s="433"/>
      <c r="E14" s="433"/>
      <c r="F14" s="434"/>
      <c r="G14" s="434"/>
      <c r="H14" s="434"/>
      <c r="I14" s="434"/>
      <c r="J14" s="434"/>
      <c r="K14" s="434"/>
      <c r="L14" s="434"/>
      <c r="M14" s="434"/>
      <c r="N14" s="434"/>
      <c r="O14" s="434"/>
      <c r="P14" s="434"/>
      <c r="Q14" s="434"/>
      <c r="R14" s="434"/>
      <c r="S14" s="434"/>
      <c r="T14" s="434"/>
      <c r="U14" s="434"/>
      <c r="V14" s="434"/>
      <c r="W14" s="434"/>
      <c r="X14" s="434"/>
      <c r="Y14" s="434"/>
      <c r="Z14" s="434"/>
      <c r="AA14" s="434"/>
      <c r="AB14" s="434"/>
      <c r="AC14" s="434"/>
      <c r="AD14" s="434"/>
      <c r="AE14" s="434"/>
      <c r="AF14" s="434"/>
      <c r="AG14" s="434"/>
      <c r="AH14" s="434"/>
      <c r="AI14" s="434"/>
      <c r="AJ14" s="434"/>
      <c r="AK14" s="434"/>
      <c r="AL14" s="434"/>
      <c r="AM14" s="434"/>
      <c r="AN14" s="434"/>
      <c r="AO14" s="434"/>
      <c r="AP14" s="434"/>
      <c r="AQ14" s="434"/>
      <c r="AR14" s="434"/>
      <c r="AS14" s="434"/>
    </row>
    <row r="15" spans="1:79" s="394" customFormat="1" ht="13.5" customHeight="1" x14ac:dyDescent="0.15">
      <c r="A15" s="392"/>
      <c r="B15" s="98"/>
      <c r="C15" s="393" t="s">
        <v>169</v>
      </c>
      <c r="D15" s="393"/>
      <c r="E15" s="393"/>
      <c r="F15" s="393" t="s">
        <v>170</v>
      </c>
      <c r="G15" s="393"/>
      <c r="H15" s="393"/>
      <c r="I15" s="393"/>
      <c r="J15" s="393"/>
      <c r="K15" s="393"/>
      <c r="L15" s="393"/>
      <c r="M15" s="393"/>
      <c r="N15" s="393"/>
      <c r="O15" s="393"/>
      <c r="P15" s="393" t="s">
        <v>171</v>
      </c>
      <c r="Q15" s="393"/>
      <c r="R15" s="393"/>
      <c r="S15" s="393"/>
      <c r="T15" s="393"/>
      <c r="U15" s="393"/>
      <c r="V15" s="393"/>
      <c r="W15" s="393"/>
      <c r="X15" s="393"/>
      <c r="Y15" s="393"/>
      <c r="Z15" s="393"/>
      <c r="AA15" s="393"/>
      <c r="AB15" s="393"/>
      <c r="AC15" s="393"/>
      <c r="AD15" s="393"/>
      <c r="AE15" s="393"/>
      <c r="AF15" s="393"/>
      <c r="AG15" s="393"/>
      <c r="AH15" s="393"/>
      <c r="AI15" s="393"/>
      <c r="AJ15" s="393" t="s">
        <v>172</v>
      </c>
      <c r="AK15" s="393"/>
      <c r="AL15" s="393"/>
      <c r="AM15" s="393"/>
      <c r="AN15" s="393"/>
      <c r="AO15" s="393"/>
      <c r="AP15" s="393"/>
      <c r="AQ15" s="393"/>
      <c r="AR15" s="393"/>
      <c r="AS15" s="393"/>
      <c r="AT15" s="98"/>
      <c r="AU15" s="98"/>
      <c r="AV15" s="98"/>
      <c r="AW15" s="98"/>
      <c r="AX15" s="98"/>
      <c r="AY15" s="98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98"/>
      <c r="BK15" s="98"/>
      <c r="BL15" s="98"/>
      <c r="BM15" s="98"/>
      <c r="BN15" s="98"/>
      <c r="BO15" s="98"/>
      <c r="BP15" s="98"/>
      <c r="BQ15" s="98"/>
    </row>
    <row r="16" spans="1:79" s="406" customFormat="1" ht="14.1" customHeight="1" x14ac:dyDescent="0.15">
      <c r="A16" s="395"/>
      <c r="B16" s="396"/>
      <c r="C16" s="397" t="str">
        <f>$AB$54</f>
        <v>樋口　悟</v>
      </c>
      <c r="D16" s="398" t="str">
        <f>$AG$54</f>
        <v>関川クラブ</v>
      </c>
      <c r="E16" s="399"/>
      <c r="F16" s="400" t="str">
        <f>$Z$104</f>
        <v>長原由純</v>
      </c>
      <c r="G16" s="401"/>
      <c r="H16" s="401"/>
      <c r="I16" s="401"/>
      <c r="J16" s="401"/>
      <c r="K16" s="402" t="str">
        <f>$AE$104</f>
        <v>酒商ながはら</v>
      </c>
      <c r="L16" s="402"/>
      <c r="M16" s="402"/>
      <c r="N16" s="402"/>
      <c r="O16" s="403"/>
      <c r="P16" s="400" t="str">
        <f>$V$134</f>
        <v>加藤淳二</v>
      </c>
      <c r="Q16" s="401"/>
      <c r="R16" s="401"/>
      <c r="S16" s="401"/>
      <c r="T16" s="401"/>
      <c r="U16" s="402" t="str">
        <f>$AA$134</f>
        <v>アローズ</v>
      </c>
      <c r="V16" s="402"/>
      <c r="W16" s="402"/>
      <c r="X16" s="402"/>
      <c r="Y16" s="403"/>
      <c r="Z16" s="400"/>
      <c r="AA16" s="401"/>
      <c r="AB16" s="401"/>
      <c r="AC16" s="401"/>
      <c r="AD16" s="401"/>
      <c r="AE16" s="402"/>
      <c r="AF16" s="402"/>
      <c r="AG16" s="402"/>
      <c r="AH16" s="402"/>
      <c r="AI16" s="403"/>
      <c r="AJ16" s="400" t="str">
        <f>Z199</f>
        <v>内藤　健</v>
      </c>
      <c r="AK16" s="401"/>
      <c r="AL16" s="401"/>
      <c r="AM16" s="401"/>
      <c r="AN16" s="401"/>
      <c r="AO16" s="402" t="str">
        <f>AE199</f>
        <v>アローズ</v>
      </c>
      <c r="AP16" s="402"/>
      <c r="AQ16" s="402"/>
      <c r="AR16" s="402"/>
      <c r="AS16" s="403"/>
      <c r="AT16" s="396"/>
      <c r="AU16" s="396"/>
      <c r="AV16" s="396"/>
      <c r="AW16" s="396"/>
      <c r="AX16" s="396"/>
      <c r="AY16" s="396"/>
      <c r="AZ16" s="396"/>
      <c r="BA16" s="396"/>
      <c r="BB16" s="396"/>
      <c r="BC16" s="396"/>
      <c r="BD16" s="396"/>
      <c r="BE16" s="396"/>
      <c r="BF16" s="396"/>
      <c r="BG16" s="396"/>
      <c r="BH16" s="396"/>
      <c r="BI16" s="396"/>
      <c r="BJ16" s="396"/>
      <c r="BK16" s="396"/>
      <c r="BL16" s="396"/>
      <c r="BM16" s="396"/>
      <c r="BN16" s="396"/>
      <c r="BO16" s="396"/>
      <c r="BP16" s="396"/>
      <c r="BQ16" s="396"/>
    </row>
    <row r="17" spans="1:75" s="406" customFormat="1" ht="13.5" customHeight="1" x14ac:dyDescent="0.15">
      <c r="A17" s="395"/>
      <c r="B17" s="396"/>
      <c r="C17" s="407" t="str">
        <f>$AB$55</f>
        <v>神山稔貴</v>
      </c>
      <c r="D17" s="408" t="str">
        <f>$AG$55</f>
        <v>関川クラブ</v>
      </c>
      <c r="E17" s="409"/>
      <c r="F17" s="410" t="str">
        <f>$Z$105</f>
        <v>長原凪沙</v>
      </c>
      <c r="G17" s="411"/>
      <c r="H17" s="411"/>
      <c r="I17" s="411"/>
      <c r="J17" s="411"/>
      <c r="K17" s="412" t="str">
        <f>$AE$105</f>
        <v>酒商ながはら</v>
      </c>
      <c r="L17" s="412"/>
      <c r="M17" s="412"/>
      <c r="N17" s="412"/>
      <c r="O17" s="413"/>
      <c r="P17" s="414" t="str">
        <f>$V$135</f>
        <v>岸　靖仁</v>
      </c>
      <c r="Q17" s="411"/>
      <c r="R17" s="411"/>
      <c r="S17" s="411"/>
      <c r="T17" s="411"/>
      <c r="U17" s="412" t="str">
        <f>$AA$135</f>
        <v>アローズ</v>
      </c>
      <c r="V17" s="412"/>
      <c r="W17" s="412"/>
      <c r="X17" s="412"/>
      <c r="Y17" s="413"/>
      <c r="Z17" s="414"/>
      <c r="AA17" s="411"/>
      <c r="AB17" s="411"/>
      <c r="AC17" s="411"/>
      <c r="AD17" s="411"/>
      <c r="AE17" s="412"/>
      <c r="AF17" s="412"/>
      <c r="AG17" s="412"/>
      <c r="AH17" s="412"/>
      <c r="AI17" s="413"/>
      <c r="AJ17" s="414" t="str">
        <f>Z200</f>
        <v>首藤祐輔</v>
      </c>
      <c r="AK17" s="411"/>
      <c r="AL17" s="411"/>
      <c r="AM17" s="411"/>
      <c r="AN17" s="411"/>
      <c r="AO17" s="412" t="str">
        <f>AE200</f>
        <v>アローズ</v>
      </c>
      <c r="AP17" s="412"/>
      <c r="AQ17" s="412"/>
      <c r="AR17" s="412"/>
      <c r="AS17" s="413"/>
      <c r="AT17" s="396"/>
      <c r="AU17" s="396"/>
      <c r="AV17" s="396"/>
      <c r="AW17" s="396"/>
      <c r="AX17" s="396"/>
      <c r="AY17" s="396"/>
      <c r="AZ17" s="396"/>
      <c r="BA17" s="396"/>
      <c r="BB17" s="396"/>
      <c r="BC17" s="396"/>
      <c r="BD17" s="396"/>
      <c r="BE17" s="396"/>
      <c r="BF17" s="396"/>
      <c r="BG17" s="396"/>
      <c r="BH17" s="396"/>
      <c r="BI17" s="396"/>
      <c r="BJ17" s="396"/>
      <c r="BK17" s="396"/>
      <c r="BL17" s="396"/>
      <c r="BM17" s="396"/>
      <c r="BN17" s="396"/>
      <c r="BO17" s="396"/>
      <c r="BP17" s="396"/>
      <c r="BQ17" s="396"/>
    </row>
    <row r="18" spans="1:75" s="394" customFormat="1" ht="14.1" customHeight="1" x14ac:dyDescent="0.15">
      <c r="A18" s="392"/>
      <c r="B18" s="98"/>
      <c r="C18" s="417"/>
      <c r="D18" s="418"/>
      <c r="E18" s="419"/>
      <c r="F18" s="417"/>
      <c r="G18" s="418"/>
      <c r="H18" s="418"/>
      <c r="I18" s="418"/>
      <c r="J18" s="418"/>
      <c r="K18" s="418"/>
      <c r="L18" s="418"/>
      <c r="M18" s="418"/>
      <c r="N18" s="418"/>
      <c r="O18" s="420"/>
      <c r="P18" s="417"/>
      <c r="Q18" s="418"/>
      <c r="R18" s="418"/>
      <c r="S18" s="418"/>
      <c r="T18" s="418"/>
      <c r="U18" s="418"/>
      <c r="V18" s="418"/>
      <c r="W18" s="418"/>
      <c r="X18" s="418"/>
      <c r="Y18" s="420"/>
      <c r="Z18" s="488"/>
      <c r="AA18" s="489"/>
      <c r="AB18" s="489"/>
      <c r="AC18" s="489"/>
      <c r="AD18" s="489"/>
      <c r="AE18" s="489"/>
      <c r="AF18" s="489"/>
      <c r="AG18" s="489"/>
      <c r="AH18" s="489"/>
      <c r="AI18" s="490"/>
      <c r="AJ18" s="417"/>
      <c r="AK18" s="418"/>
      <c r="AL18" s="418"/>
      <c r="AM18" s="418"/>
      <c r="AN18" s="418"/>
      <c r="AO18" s="418"/>
      <c r="AP18" s="418"/>
      <c r="AQ18" s="418"/>
      <c r="AR18" s="418"/>
      <c r="AS18" s="420"/>
      <c r="AT18" s="98"/>
      <c r="AU18" s="98"/>
      <c r="AV18" s="98"/>
      <c r="AW18" s="98"/>
      <c r="AX18" s="98"/>
      <c r="AY18" s="98"/>
      <c r="AZ18" s="98"/>
      <c r="BA18" s="98"/>
      <c r="BB18" s="98"/>
      <c r="BC18" s="98"/>
      <c r="BD18" s="98"/>
      <c r="BE18" s="98"/>
      <c r="BF18" s="98"/>
      <c r="BG18" s="98"/>
      <c r="BH18" s="98"/>
      <c r="BI18" s="98"/>
      <c r="BJ18" s="98"/>
      <c r="BK18" s="98"/>
      <c r="BL18" s="98"/>
      <c r="BM18" s="98"/>
      <c r="BN18" s="98"/>
      <c r="BO18" s="98"/>
      <c r="BP18" s="98"/>
      <c r="BQ18" s="98"/>
    </row>
    <row r="19" spans="1:75" s="394" customFormat="1" ht="14.1" customHeight="1" x14ac:dyDescent="0.15">
      <c r="A19" s="392"/>
      <c r="B19" s="98"/>
      <c r="C19" s="421"/>
      <c r="D19" s="422"/>
      <c r="E19" s="423"/>
      <c r="F19" s="424"/>
      <c r="G19" s="425"/>
      <c r="H19" s="425"/>
      <c r="I19" s="425"/>
      <c r="J19" s="425"/>
      <c r="K19" s="425"/>
      <c r="L19" s="425"/>
      <c r="M19" s="425"/>
      <c r="N19" s="425"/>
      <c r="O19" s="426"/>
      <c r="P19" s="424"/>
      <c r="Q19" s="425"/>
      <c r="R19" s="425"/>
      <c r="S19" s="425"/>
      <c r="T19" s="425"/>
      <c r="U19" s="425"/>
      <c r="V19" s="425"/>
      <c r="W19" s="425"/>
      <c r="X19" s="425"/>
      <c r="Y19" s="426"/>
      <c r="Z19" s="491"/>
      <c r="AA19" s="492"/>
      <c r="AB19" s="492"/>
      <c r="AC19" s="492"/>
      <c r="AD19" s="492"/>
      <c r="AE19" s="492"/>
      <c r="AF19" s="492"/>
      <c r="AG19" s="492"/>
      <c r="AH19" s="492"/>
      <c r="AI19" s="493"/>
      <c r="AJ19" s="424"/>
      <c r="AK19" s="425"/>
      <c r="AL19" s="425"/>
      <c r="AM19" s="425"/>
      <c r="AN19" s="425"/>
      <c r="AO19" s="425"/>
      <c r="AP19" s="425"/>
      <c r="AQ19" s="425"/>
      <c r="AR19" s="425"/>
      <c r="AS19" s="426"/>
      <c r="AT19" s="98"/>
      <c r="AU19" s="98"/>
      <c r="AV19" s="98"/>
      <c r="AW19" s="98"/>
      <c r="AX19" s="98"/>
      <c r="AY19" s="98"/>
      <c r="AZ19" s="98"/>
      <c r="BA19" s="98"/>
      <c r="BB19" s="98"/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8"/>
    </row>
    <row r="20" spans="1:75" s="394" customFormat="1" ht="14.1" customHeight="1" x14ac:dyDescent="0.15">
      <c r="A20" s="392"/>
      <c r="B20" s="98"/>
      <c r="C20" s="421"/>
      <c r="D20" s="422"/>
      <c r="E20" s="423"/>
      <c r="F20" s="424"/>
      <c r="G20" s="425"/>
      <c r="H20" s="425"/>
      <c r="I20" s="425"/>
      <c r="J20" s="425"/>
      <c r="K20" s="425"/>
      <c r="L20" s="425"/>
      <c r="M20" s="425"/>
      <c r="N20" s="425"/>
      <c r="O20" s="426"/>
      <c r="P20" s="424"/>
      <c r="Q20" s="425"/>
      <c r="R20" s="425"/>
      <c r="S20" s="425"/>
      <c r="T20" s="425"/>
      <c r="U20" s="425"/>
      <c r="V20" s="425"/>
      <c r="W20" s="425"/>
      <c r="X20" s="425"/>
      <c r="Y20" s="426"/>
      <c r="Z20" s="491"/>
      <c r="AA20" s="492"/>
      <c r="AB20" s="492"/>
      <c r="AC20" s="492"/>
      <c r="AD20" s="492"/>
      <c r="AE20" s="492"/>
      <c r="AF20" s="492"/>
      <c r="AG20" s="492"/>
      <c r="AH20" s="492"/>
      <c r="AI20" s="493"/>
      <c r="AJ20" s="424"/>
      <c r="AK20" s="425"/>
      <c r="AL20" s="425"/>
      <c r="AM20" s="425"/>
      <c r="AN20" s="425"/>
      <c r="AO20" s="425"/>
      <c r="AP20" s="425"/>
      <c r="AQ20" s="425"/>
      <c r="AR20" s="425"/>
      <c r="AS20" s="426"/>
      <c r="AT20" s="98"/>
      <c r="AU20" s="98"/>
      <c r="AV20" s="98"/>
      <c r="AW20" s="98"/>
      <c r="AX20" s="98"/>
      <c r="AY20" s="98"/>
      <c r="AZ20" s="98"/>
      <c r="BA20" s="98"/>
      <c r="BB20" s="98"/>
      <c r="BC20" s="98"/>
      <c r="BD20" s="98"/>
      <c r="BE20" s="98"/>
      <c r="BF20" s="98"/>
      <c r="BG20" s="98"/>
      <c r="BH20" s="98"/>
      <c r="BI20" s="98"/>
      <c r="BJ20" s="98"/>
      <c r="BK20" s="98"/>
      <c r="BL20" s="98"/>
      <c r="BM20" s="98"/>
      <c r="BN20" s="98"/>
      <c r="BO20" s="98"/>
      <c r="BP20" s="98"/>
      <c r="BQ20" s="98"/>
    </row>
    <row r="21" spans="1:75" s="394" customFormat="1" ht="14.1" customHeight="1" x14ac:dyDescent="0.15">
      <c r="A21" s="392"/>
      <c r="B21" s="98"/>
      <c r="C21" s="421"/>
      <c r="D21" s="422"/>
      <c r="E21" s="423"/>
      <c r="F21" s="424"/>
      <c r="G21" s="425"/>
      <c r="H21" s="425"/>
      <c r="I21" s="425"/>
      <c r="J21" s="425"/>
      <c r="K21" s="425"/>
      <c r="L21" s="425"/>
      <c r="M21" s="425"/>
      <c r="N21" s="425"/>
      <c r="O21" s="426"/>
      <c r="P21" s="424"/>
      <c r="Q21" s="425"/>
      <c r="R21" s="425"/>
      <c r="S21" s="425"/>
      <c r="T21" s="425"/>
      <c r="U21" s="425"/>
      <c r="V21" s="425"/>
      <c r="W21" s="425"/>
      <c r="X21" s="425"/>
      <c r="Y21" s="426"/>
      <c r="Z21" s="491"/>
      <c r="AA21" s="492"/>
      <c r="AB21" s="492"/>
      <c r="AC21" s="492"/>
      <c r="AD21" s="492"/>
      <c r="AE21" s="492"/>
      <c r="AF21" s="492"/>
      <c r="AG21" s="492"/>
      <c r="AH21" s="492"/>
      <c r="AI21" s="493"/>
      <c r="AJ21" s="424"/>
      <c r="AK21" s="425"/>
      <c r="AL21" s="425"/>
      <c r="AM21" s="425"/>
      <c r="AN21" s="425"/>
      <c r="AO21" s="425"/>
      <c r="AP21" s="425"/>
      <c r="AQ21" s="425"/>
      <c r="AR21" s="425"/>
      <c r="AS21" s="426"/>
      <c r="AT21" s="98"/>
      <c r="AU21" s="98"/>
      <c r="AV21" s="98"/>
      <c r="AW21" s="98"/>
      <c r="AX21" s="98"/>
      <c r="AY21" s="98"/>
      <c r="AZ21" s="98"/>
      <c r="BA21" s="98"/>
      <c r="BB21" s="98"/>
      <c r="BC21" s="98"/>
      <c r="BD21" s="98"/>
      <c r="BE21" s="98"/>
      <c r="BF21" s="98"/>
      <c r="BG21" s="98"/>
      <c r="BH21" s="98"/>
      <c r="BI21" s="98"/>
      <c r="BJ21" s="98"/>
      <c r="BK21" s="98"/>
      <c r="BL21" s="98"/>
      <c r="BM21" s="98"/>
      <c r="BN21" s="98"/>
      <c r="BO21" s="98"/>
      <c r="BP21" s="98"/>
      <c r="BQ21" s="98"/>
    </row>
    <row r="22" spans="1:75" s="394" customFormat="1" ht="14.1" customHeight="1" x14ac:dyDescent="0.15">
      <c r="A22" s="392"/>
      <c r="B22" s="98"/>
      <c r="C22" s="421"/>
      <c r="D22" s="422"/>
      <c r="E22" s="423"/>
      <c r="F22" s="424"/>
      <c r="G22" s="425"/>
      <c r="H22" s="425"/>
      <c r="I22" s="425"/>
      <c r="J22" s="425"/>
      <c r="K22" s="425"/>
      <c r="L22" s="425"/>
      <c r="M22" s="425"/>
      <c r="N22" s="425"/>
      <c r="O22" s="426"/>
      <c r="P22" s="424"/>
      <c r="Q22" s="425"/>
      <c r="R22" s="425"/>
      <c r="S22" s="425"/>
      <c r="T22" s="425"/>
      <c r="U22" s="425"/>
      <c r="V22" s="425"/>
      <c r="W22" s="425"/>
      <c r="X22" s="425"/>
      <c r="Y22" s="426"/>
      <c r="Z22" s="491"/>
      <c r="AA22" s="492"/>
      <c r="AB22" s="492"/>
      <c r="AC22" s="492"/>
      <c r="AD22" s="492"/>
      <c r="AE22" s="492"/>
      <c r="AF22" s="492"/>
      <c r="AG22" s="492"/>
      <c r="AH22" s="492"/>
      <c r="AI22" s="493"/>
      <c r="AJ22" s="424"/>
      <c r="AK22" s="425"/>
      <c r="AL22" s="425"/>
      <c r="AM22" s="425"/>
      <c r="AN22" s="425"/>
      <c r="AO22" s="425"/>
      <c r="AP22" s="425"/>
      <c r="AQ22" s="425"/>
      <c r="AR22" s="425"/>
      <c r="AS22" s="426"/>
      <c r="AT22" s="98"/>
      <c r="AU22" s="98"/>
      <c r="AV22" s="98"/>
      <c r="AW22" s="98"/>
      <c r="AX22" s="98"/>
      <c r="AY22" s="98"/>
      <c r="AZ22" s="98"/>
      <c r="BA22" s="98"/>
      <c r="BB22" s="98"/>
      <c r="BC22" s="98"/>
      <c r="BD22" s="98"/>
      <c r="BE22" s="98"/>
      <c r="BF22" s="98"/>
      <c r="BG22" s="98"/>
      <c r="BH22" s="98"/>
      <c r="BI22" s="98"/>
      <c r="BJ22" s="98"/>
      <c r="BK22" s="98"/>
      <c r="BL22" s="98"/>
      <c r="BM22" s="98"/>
      <c r="BN22" s="98"/>
      <c r="BO22" s="98"/>
      <c r="BP22" s="98"/>
      <c r="BQ22" s="98"/>
    </row>
    <row r="23" spans="1:75" s="394" customFormat="1" ht="14.1" customHeight="1" x14ac:dyDescent="0.15">
      <c r="A23" s="392"/>
      <c r="B23" s="98"/>
      <c r="C23" s="421"/>
      <c r="D23" s="422"/>
      <c r="E23" s="423"/>
      <c r="F23" s="424"/>
      <c r="G23" s="425"/>
      <c r="H23" s="425"/>
      <c r="I23" s="425"/>
      <c r="J23" s="425"/>
      <c r="K23" s="425"/>
      <c r="L23" s="425"/>
      <c r="M23" s="425"/>
      <c r="N23" s="425"/>
      <c r="O23" s="426"/>
      <c r="P23" s="424"/>
      <c r="Q23" s="425"/>
      <c r="R23" s="425"/>
      <c r="S23" s="425"/>
      <c r="T23" s="425"/>
      <c r="U23" s="425"/>
      <c r="V23" s="425"/>
      <c r="W23" s="425"/>
      <c r="X23" s="425"/>
      <c r="Y23" s="426"/>
      <c r="Z23" s="491"/>
      <c r="AA23" s="492"/>
      <c r="AB23" s="492"/>
      <c r="AC23" s="492"/>
      <c r="AD23" s="492"/>
      <c r="AE23" s="492"/>
      <c r="AF23" s="492"/>
      <c r="AG23" s="492"/>
      <c r="AH23" s="492"/>
      <c r="AI23" s="493"/>
      <c r="AJ23" s="424"/>
      <c r="AK23" s="425"/>
      <c r="AL23" s="425"/>
      <c r="AM23" s="425"/>
      <c r="AN23" s="425"/>
      <c r="AO23" s="425"/>
      <c r="AP23" s="425"/>
      <c r="AQ23" s="425"/>
      <c r="AR23" s="425"/>
      <c r="AS23" s="426"/>
      <c r="AT23" s="98"/>
      <c r="AU23" s="98"/>
      <c r="AV23" s="98"/>
      <c r="AW23" s="98"/>
      <c r="AX23" s="98"/>
      <c r="AY23" s="98"/>
      <c r="AZ23" s="98"/>
      <c r="BA23" s="98"/>
      <c r="BB23" s="98"/>
      <c r="BC23" s="98"/>
      <c r="BD23" s="98"/>
      <c r="BE23" s="98"/>
      <c r="BF23" s="98"/>
      <c r="BG23" s="98"/>
      <c r="BH23" s="98"/>
      <c r="BI23" s="98"/>
      <c r="BJ23" s="98"/>
      <c r="BK23" s="98"/>
      <c r="BL23" s="98"/>
      <c r="BM23" s="98"/>
      <c r="BN23" s="98"/>
      <c r="BO23" s="98"/>
      <c r="BP23" s="98"/>
      <c r="BQ23" s="98"/>
    </row>
    <row r="24" spans="1:75" s="394" customFormat="1" ht="14.1" customHeight="1" x14ac:dyDescent="0.15">
      <c r="A24" s="392"/>
      <c r="B24" s="98"/>
      <c r="C24" s="427"/>
      <c r="D24" s="428"/>
      <c r="E24" s="429"/>
      <c r="F24" s="430"/>
      <c r="G24" s="431"/>
      <c r="H24" s="431"/>
      <c r="I24" s="431"/>
      <c r="J24" s="431"/>
      <c r="K24" s="431"/>
      <c r="L24" s="431"/>
      <c r="M24" s="431"/>
      <c r="N24" s="431"/>
      <c r="O24" s="432"/>
      <c r="P24" s="430"/>
      <c r="Q24" s="431"/>
      <c r="R24" s="431"/>
      <c r="S24" s="431"/>
      <c r="T24" s="431"/>
      <c r="U24" s="431"/>
      <c r="V24" s="431"/>
      <c r="W24" s="431"/>
      <c r="X24" s="431"/>
      <c r="Y24" s="432"/>
      <c r="Z24" s="494"/>
      <c r="AA24" s="495"/>
      <c r="AB24" s="495"/>
      <c r="AC24" s="495"/>
      <c r="AD24" s="495"/>
      <c r="AE24" s="495"/>
      <c r="AF24" s="495"/>
      <c r="AG24" s="495"/>
      <c r="AH24" s="495"/>
      <c r="AI24" s="496"/>
      <c r="AJ24" s="430"/>
      <c r="AK24" s="431"/>
      <c r="AL24" s="431"/>
      <c r="AM24" s="431"/>
      <c r="AN24" s="431"/>
      <c r="AO24" s="431"/>
      <c r="AP24" s="431"/>
      <c r="AQ24" s="431"/>
      <c r="AR24" s="431"/>
      <c r="AS24" s="432"/>
      <c r="AT24" s="98"/>
      <c r="AU24" s="98"/>
      <c r="AV24" s="98"/>
      <c r="AW24" s="98"/>
      <c r="AX24" s="98"/>
      <c r="AY24" s="98"/>
      <c r="AZ24" s="98"/>
      <c r="BA24" s="98"/>
      <c r="BB24" s="98"/>
      <c r="BC24" s="98"/>
      <c r="BD24" s="98"/>
      <c r="BE24" s="98"/>
      <c r="BF24" s="98"/>
      <c r="BG24" s="98"/>
      <c r="BH24" s="98"/>
      <c r="BI24" s="98"/>
      <c r="BJ24" s="98"/>
      <c r="BK24" s="98"/>
      <c r="BL24" s="98"/>
      <c r="BM24" s="98"/>
      <c r="BN24" s="98"/>
      <c r="BO24" s="98"/>
      <c r="BP24" s="98"/>
      <c r="BQ24" s="98"/>
    </row>
    <row r="25" spans="1:75" ht="9" customHeight="1" x14ac:dyDescent="0.15">
      <c r="A25" s="435"/>
      <c r="C25" s="57"/>
      <c r="D25" s="53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5"/>
      <c r="R25" s="55"/>
      <c r="S25" s="55"/>
      <c r="T25" s="55"/>
      <c r="U25" s="55"/>
      <c r="V25" s="55"/>
      <c r="W25" s="55"/>
      <c r="X25" s="55"/>
      <c r="Y25" s="56"/>
      <c r="Z25" s="56"/>
      <c r="AA25" s="56"/>
      <c r="AB25" s="51"/>
      <c r="AC25" s="51"/>
      <c r="AD25" s="51"/>
      <c r="AE25" s="51"/>
      <c r="AF25" s="51"/>
      <c r="AN25" s="56"/>
      <c r="AO25" s="56"/>
      <c r="AP25" s="56"/>
      <c r="AQ25" s="56"/>
      <c r="AR25" s="56"/>
      <c r="AS25" s="56"/>
      <c r="AT25" s="56"/>
      <c r="AU25" s="56"/>
      <c r="AV25" s="56"/>
      <c r="AW25" s="56"/>
      <c r="AX25" s="56"/>
      <c r="AY25" s="56"/>
      <c r="AZ25" s="56"/>
      <c r="BA25" s="56"/>
      <c r="BB25" s="56"/>
      <c r="BC25" s="56"/>
      <c r="BD25" s="56"/>
      <c r="BE25" s="56"/>
      <c r="BF25" s="56"/>
      <c r="BG25" s="56"/>
      <c r="BH25" s="56"/>
      <c r="BI25" s="56"/>
      <c r="BJ25" s="56"/>
      <c r="BK25" s="56"/>
      <c r="BL25" s="56"/>
      <c r="BM25" s="56"/>
      <c r="BN25" s="56"/>
      <c r="BO25" s="56"/>
      <c r="BP25" s="56"/>
      <c r="BQ25" s="167"/>
      <c r="BR25" s="167"/>
      <c r="BS25" s="167"/>
      <c r="BT25" s="167"/>
      <c r="BU25" s="167"/>
      <c r="BV25" s="167"/>
      <c r="BW25" s="93"/>
    </row>
    <row r="26" spans="1:75" s="394" customFormat="1" ht="13.5" customHeight="1" x14ac:dyDescent="0.15">
      <c r="A26" s="392"/>
      <c r="B26" s="98"/>
      <c r="C26" s="393" t="s">
        <v>173</v>
      </c>
      <c r="D26" s="393"/>
      <c r="E26" s="393"/>
      <c r="F26" s="393" t="s">
        <v>181</v>
      </c>
      <c r="G26" s="393"/>
      <c r="H26" s="393"/>
      <c r="I26" s="393"/>
      <c r="J26" s="393"/>
      <c r="K26" s="393"/>
      <c r="L26" s="393"/>
      <c r="M26" s="393"/>
      <c r="N26" s="393"/>
      <c r="O26" s="393"/>
      <c r="P26" s="393" t="s">
        <v>182</v>
      </c>
      <c r="Q26" s="393"/>
      <c r="R26" s="393"/>
      <c r="S26" s="393"/>
      <c r="T26" s="393"/>
      <c r="U26" s="393"/>
      <c r="V26" s="393"/>
      <c r="W26" s="393"/>
      <c r="X26" s="393"/>
      <c r="Y26" s="393"/>
      <c r="Z26" s="393" t="s">
        <v>184</v>
      </c>
      <c r="AA26" s="393"/>
      <c r="AB26" s="393"/>
      <c r="AC26" s="393"/>
      <c r="AD26" s="393"/>
      <c r="AE26" s="393"/>
      <c r="AF26" s="393"/>
      <c r="AG26" s="393"/>
      <c r="AH26" s="393"/>
      <c r="AI26" s="393"/>
      <c r="AJ26" s="393" t="s">
        <v>174</v>
      </c>
      <c r="AK26" s="393"/>
      <c r="AL26" s="393"/>
      <c r="AM26" s="393"/>
      <c r="AN26" s="393"/>
      <c r="AO26" s="393"/>
      <c r="AP26" s="393"/>
      <c r="AQ26" s="393"/>
      <c r="AR26" s="393"/>
      <c r="AS26" s="393"/>
    </row>
    <row r="27" spans="1:75" s="406" customFormat="1" ht="13.5" customHeight="1" x14ac:dyDescent="0.15">
      <c r="A27" s="395"/>
      <c r="B27" s="396"/>
      <c r="C27" s="436" t="str">
        <f>$O$100</f>
        <v>長原芽美</v>
      </c>
      <c r="D27" s="437" t="str">
        <f>$T$100</f>
        <v>酒商ながはら</v>
      </c>
      <c r="E27" s="438"/>
      <c r="F27" s="439"/>
      <c r="G27" s="440"/>
      <c r="H27" s="440"/>
      <c r="I27" s="440"/>
      <c r="J27" s="440"/>
      <c r="K27" s="441"/>
      <c r="L27" s="441"/>
      <c r="M27" s="441"/>
      <c r="N27" s="441"/>
      <c r="O27" s="442"/>
      <c r="P27" s="439" t="str">
        <f>$O$167</f>
        <v>合田直子</v>
      </c>
      <c r="Q27" s="440"/>
      <c r="R27" s="440"/>
      <c r="S27" s="440"/>
      <c r="T27" s="440"/>
      <c r="U27" s="441" t="str">
        <f>$T$167</f>
        <v>川之江クラブ</v>
      </c>
      <c r="V27" s="441"/>
      <c r="W27" s="441"/>
      <c r="X27" s="441"/>
      <c r="Y27" s="442"/>
      <c r="Z27" s="439" t="str">
        <f>$O$171</f>
        <v>山内萌里</v>
      </c>
      <c r="AA27" s="440"/>
      <c r="AB27" s="440"/>
      <c r="AC27" s="440"/>
      <c r="AD27" s="440"/>
      <c r="AE27" s="441" t="str">
        <f>$T$171</f>
        <v>土居中学校</v>
      </c>
      <c r="AF27" s="441"/>
      <c r="AG27" s="441"/>
      <c r="AH27" s="441"/>
      <c r="AI27" s="442"/>
      <c r="AJ27" s="439" t="str">
        <f>$O$203</f>
        <v>佐古ひかり</v>
      </c>
      <c r="AK27" s="440"/>
      <c r="AL27" s="440"/>
      <c r="AM27" s="440"/>
      <c r="AN27" s="440"/>
      <c r="AO27" s="441" t="str">
        <f>$T$203</f>
        <v>土居中学校</v>
      </c>
      <c r="AP27" s="441"/>
      <c r="AQ27" s="441"/>
      <c r="AR27" s="441"/>
      <c r="AS27" s="442"/>
    </row>
    <row r="28" spans="1:75" s="406" customFormat="1" ht="13.5" customHeight="1" x14ac:dyDescent="0.15">
      <c r="A28" s="395"/>
      <c r="B28" s="396"/>
      <c r="C28" s="443" t="str">
        <f>$O$101</f>
        <v>阿部　萌</v>
      </c>
      <c r="D28" s="444" t="str">
        <f>$T$101</f>
        <v>酒商ながはら</v>
      </c>
      <c r="E28" s="445"/>
      <c r="F28" s="446"/>
      <c r="G28" s="447"/>
      <c r="H28" s="447"/>
      <c r="I28" s="447"/>
      <c r="J28" s="447"/>
      <c r="K28" s="448"/>
      <c r="L28" s="448"/>
      <c r="M28" s="448"/>
      <c r="N28" s="448"/>
      <c r="O28" s="449"/>
      <c r="P28" s="446" t="str">
        <f>$O$168</f>
        <v>大西七星</v>
      </c>
      <c r="Q28" s="447"/>
      <c r="R28" s="447"/>
      <c r="S28" s="447"/>
      <c r="T28" s="447"/>
      <c r="U28" s="448" t="str">
        <f>$T$168</f>
        <v>新宮中学校</v>
      </c>
      <c r="V28" s="448"/>
      <c r="W28" s="448"/>
      <c r="X28" s="448"/>
      <c r="Y28" s="449"/>
      <c r="Z28" s="446" t="str">
        <f>$O$172</f>
        <v>脇真紀子</v>
      </c>
      <c r="AA28" s="447"/>
      <c r="AB28" s="447"/>
      <c r="AC28" s="447"/>
      <c r="AD28" s="447"/>
      <c r="AE28" s="448" t="str">
        <f>$T$172</f>
        <v>A's</v>
      </c>
      <c r="AF28" s="448"/>
      <c r="AG28" s="448"/>
      <c r="AH28" s="448"/>
      <c r="AI28" s="449"/>
      <c r="AJ28" s="446" t="str">
        <f>$O$204</f>
        <v>野村優莉</v>
      </c>
      <c r="AK28" s="447"/>
      <c r="AL28" s="447"/>
      <c r="AM28" s="447"/>
      <c r="AN28" s="447"/>
      <c r="AO28" s="448" t="str">
        <f>$T$204</f>
        <v>土居中学校</v>
      </c>
      <c r="AP28" s="448"/>
      <c r="AQ28" s="448"/>
      <c r="AR28" s="448"/>
      <c r="AS28" s="449"/>
    </row>
    <row r="29" spans="1:75" s="394" customFormat="1" ht="13.5" customHeight="1" x14ac:dyDescent="0.15">
      <c r="A29" s="392"/>
      <c r="B29" s="98"/>
      <c r="C29" s="450"/>
      <c r="D29" s="451"/>
      <c r="E29" s="452"/>
      <c r="F29" s="466"/>
      <c r="G29" s="467"/>
      <c r="H29" s="467"/>
      <c r="I29" s="467"/>
      <c r="J29" s="467"/>
      <c r="K29" s="467"/>
      <c r="L29" s="467"/>
      <c r="M29" s="467"/>
      <c r="N29" s="467"/>
      <c r="O29" s="468"/>
      <c r="P29" s="450"/>
      <c r="Q29" s="451"/>
      <c r="R29" s="451"/>
      <c r="S29" s="451"/>
      <c r="T29" s="451"/>
      <c r="U29" s="451"/>
      <c r="V29" s="451"/>
      <c r="W29" s="451"/>
      <c r="X29" s="451"/>
      <c r="Y29" s="453"/>
      <c r="Z29" s="450"/>
      <c r="AA29" s="451"/>
      <c r="AB29" s="451"/>
      <c r="AC29" s="451"/>
      <c r="AD29" s="451"/>
      <c r="AE29" s="451"/>
      <c r="AF29" s="451"/>
      <c r="AG29" s="451"/>
      <c r="AH29" s="451"/>
      <c r="AI29" s="453"/>
      <c r="AJ29" s="450"/>
      <c r="AK29" s="451"/>
      <c r="AL29" s="451"/>
      <c r="AM29" s="451"/>
      <c r="AN29" s="451"/>
      <c r="AO29" s="451"/>
      <c r="AP29" s="451"/>
      <c r="AQ29" s="451"/>
      <c r="AR29" s="451"/>
      <c r="AS29" s="453"/>
    </row>
    <row r="30" spans="1:75" s="394" customFormat="1" ht="14.1" customHeight="1" x14ac:dyDescent="0.15">
      <c r="A30" s="392"/>
      <c r="B30" s="98"/>
      <c r="C30" s="454"/>
      <c r="D30" s="455"/>
      <c r="E30" s="456"/>
      <c r="F30" s="469"/>
      <c r="G30" s="470"/>
      <c r="H30" s="470"/>
      <c r="I30" s="470"/>
      <c r="J30" s="470"/>
      <c r="K30" s="470"/>
      <c r="L30" s="470"/>
      <c r="M30" s="470"/>
      <c r="N30" s="470"/>
      <c r="O30" s="471"/>
      <c r="P30" s="457"/>
      <c r="Q30" s="458"/>
      <c r="R30" s="458"/>
      <c r="S30" s="458"/>
      <c r="T30" s="458"/>
      <c r="U30" s="458"/>
      <c r="V30" s="458"/>
      <c r="W30" s="458"/>
      <c r="X30" s="458"/>
      <c r="Y30" s="459"/>
      <c r="Z30" s="457"/>
      <c r="AA30" s="458"/>
      <c r="AB30" s="458"/>
      <c r="AC30" s="458"/>
      <c r="AD30" s="458"/>
      <c r="AE30" s="458"/>
      <c r="AF30" s="458"/>
      <c r="AG30" s="458"/>
      <c r="AH30" s="458"/>
      <c r="AI30" s="459"/>
      <c r="AJ30" s="457"/>
      <c r="AK30" s="458"/>
      <c r="AL30" s="458"/>
      <c r="AM30" s="458"/>
      <c r="AN30" s="458"/>
      <c r="AO30" s="458"/>
      <c r="AP30" s="458"/>
      <c r="AQ30" s="458"/>
      <c r="AR30" s="458"/>
      <c r="AS30" s="459"/>
    </row>
    <row r="31" spans="1:75" s="394" customFormat="1" ht="14.1" customHeight="1" x14ac:dyDescent="0.15">
      <c r="A31" s="392"/>
      <c r="B31" s="98"/>
      <c r="C31" s="454"/>
      <c r="D31" s="455"/>
      <c r="E31" s="456"/>
      <c r="F31" s="469"/>
      <c r="G31" s="470"/>
      <c r="H31" s="470"/>
      <c r="I31" s="470"/>
      <c r="J31" s="470"/>
      <c r="K31" s="470"/>
      <c r="L31" s="470"/>
      <c r="M31" s="470"/>
      <c r="N31" s="470"/>
      <c r="O31" s="471"/>
      <c r="P31" s="457"/>
      <c r="Q31" s="458"/>
      <c r="R31" s="458"/>
      <c r="S31" s="458"/>
      <c r="T31" s="458"/>
      <c r="U31" s="458"/>
      <c r="V31" s="458"/>
      <c r="W31" s="458"/>
      <c r="X31" s="458"/>
      <c r="Y31" s="459"/>
      <c r="Z31" s="457"/>
      <c r="AA31" s="458"/>
      <c r="AB31" s="458"/>
      <c r="AC31" s="458"/>
      <c r="AD31" s="458"/>
      <c r="AE31" s="458"/>
      <c r="AF31" s="458"/>
      <c r="AG31" s="458"/>
      <c r="AH31" s="458"/>
      <c r="AI31" s="459"/>
      <c r="AJ31" s="457"/>
      <c r="AK31" s="458"/>
      <c r="AL31" s="458"/>
      <c r="AM31" s="458"/>
      <c r="AN31" s="458"/>
      <c r="AO31" s="458"/>
      <c r="AP31" s="458"/>
      <c r="AQ31" s="458"/>
      <c r="AR31" s="458"/>
      <c r="AS31" s="459"/>
    </row>
    <row r="32" spans="1:75" s="394" customFormat="1" ht="14.1" customHeight="1" x14ac:dyDescent="0.15">
      <c r="A32" s="392"/>
      <c r="B32" s="98"/>
      <c r="C32" s="454"/>
      <c r="D32" s="455"/>
      <c r="E32" s="456"/>
      <c r="F32" s="469"/>
      <c r="G32" s="470"/>
      <c r="H32" s="470"/>
      <c r="I32" s="470"/>
      <c r="J32" s="470"/>
      <c r="K32" s="470"/>
      <c r="L32" s="470"/>
      <c r="M32" s="470"/>
      <c r="N32" s="470"/>
      <c r="O32" s="471"/>
      <c r="P32" s="457"/>
      <c r="Q32" s="458"/>
      <c r="R32" s="458"/>
      <c r="S32" s="458"/>
      <c r="T32" s="458"/>
      <c r="U32" s="458"/>
      <c r="V32" s="458"/>
      <c r="W32" s="458"/>
      <c r="X32" s="458"/>
      <c r="Y32" s="459"/>
      <c r="Z32" s="457"/>
      <c r="AA32" s="458"/>
      <c r="AB32" s="458"/>
      <c r="AC32" s="458"/>
      <c r="AD32" s="458"/>
      <c r="AE32" s="458"/>
      <c r="AF32" s="458"/>
      <c r="AG32" s="458"/>
      <c r="AH32" s="458"/>
      <c r="AI32" s="459"/>
      <c r="AJ32" s="457"/>
      <c r="AK32" s="458"/>
      <c r="AL32" s="458"/>
      <c r="AM32" s="458"/>
      <c r="AN32" s="458"/>
      <c r="AO32" s="458"/>
      <c r="AP32" s="458"/>
      <c r="AQ32" s="458"/>
      <c r="AR32" s="458"/>
      <c r="AS32" s="459"/>
    </row>
    <row r="33" spans="1:79" s="394" customFormat="1" ht="14.1" customHeight="1" x14ac:dyDescent="0.15">
      <c r="A33" s="392"/>
      <c r="B33" s="98"/>
      <c r="C33" s="454"/>
      <c r="D33" s="455"/>
      <c r="E33" s="456"/>
      <c r="F33" s="469"/>
      <c r="G33" s="470"/>
      <c r="H33" s="470"/>
      <c r="I33" s="470"/>
      <c r="J33" s="470"/>
      <c r="K33" s="470"/>
      <c r="L33" s="470"/>
      <c r="M33" s="470"/>
      <c r="N33" s="470"/>
      <c r="O33" s="471"/>
      <c r="P33" s="457"/>
      <c r="Q33" s="458"/>
      <c r="R33" s="458"/>
      <c r="S33" s="458"/>
      <c r="T33" s="458"/>
      <c r="U33" s="458"/>
      <c r="V33" s="458"/>
      <c r="W33" s="458"/>
      <c r="X33" s="458"/>
      <c r="Y33" s="459"/>
      <c r="Z33" s="457"/>
      <c r="AA33" s="458"/>
      <c r="AB33" s="458"/>
      <c r="AC33" s="458"/>
      <c r="AD33" s="458"/>
      <c r="AE33" s="458"/>
      <c r="AF33" s="458"/>
      <c r="AG33" s="458"/>
      <c r="AH33" s="458"/>
      <c r="AI33" s="459"/>
      <c r="AJ33" s="457"/>
      <c r="AK33" s="458"/>
      <c r="AL33" s="458"/>
      <c r="AM33" s="458"/>
      <c r="AN33" s="458"/>
      <c r="AO33" s="458"/>
      <c r="AP33" s="458"/>
      <c r="AQ33" s="458"/>
      <c r="AR33" s="458"/>
      <c r="AS33" s="459"/>
    </row>
    <row r="34" spans="1:79" s="394" customFormat="1" ht="14.1" customHeight="1" x14ac:dyDescent="0.15">
      <c r="A34" s="392"/>
      <c r="B34" s="98"/>
      <c r="C34" s="454"/>
      <c r="D34" s="455"/>
      <c r="E34" s="456"/>
      <c r="F34" s="469"/>
      <c r="G34" s="470"/>
      <c r="H34" s="470"/>
      <c r="I34" s="470"/>
      <c r="J34" s="470"/>
      <c r="K34" s="470"/>
      <c r="L34" s="470"/>
      <c r="M34" s="470"/>
      <c r="N34" s="470"/>
      <c r="O34" s="471"/>
      <c r="P34" s="457"/>
      <c r="Q34" s="458"/>
      <c r="R34" s="458"/>
      <c r="S34" s="458"/>
      <c r="T34" s="458"/>
      <c r="U34" s="458"/>
      <c r="V34" s="458"/>
      <c r="W34" s="458"/>
      <c r="X34" s="458"/>
      <c r="Y34" s="459"/>
      <c r="Z34" s="457"/>
      <c r="AA34" s="458"/>
      <c r="AB34" s="458"/>
      <c r="AC34" s="458"/>
      <c r="AD34" s="458"/>
      <c r="AE34" s="458"/>
      <c r="AF34" s="458"/>
      <c r="AG34" s="458"/>
      <c r="AH34" s="458"/>
      <c r="AI34" s="459"/>
      <c r="AJ34" s="457"/>
      <c r="AK34" s="458"/>
      <c r="AL34" s="458"/>
      <c r="AM34" s="458"/>
      <c r="AN34" s="458"/>
      <c r="AO34" s="458"/>
      <c r="AP34" s="458"/>
      <c r="AQ34" s="458"/>
      <c r="AR34" s="458"/>
      <c r="AS34" s="459"/>
    </row>
    <row r="35" spans="1:79" s="394" customFormat="1" ht="13.5" customHeight="1" x14ac:dyDescent="0.15">
      <c r="A35" s="392"/>
      <c r="B35" s="98"/>
      <c r="C35" s="460"/>
      <c r="D35" s="461"/>
      <c r="E35" s="462"/>
      <c r="F35" s="472"/>
      <c r="G35" s="473"/>
      <c r="H35" s="473"/>
      <c r="I35" s="473"/>
      <c r="J35" s="473"/>
      <c r="K35" s="473"/>
      <c r="L35" s="473"/>
      <c r="M35" s="473"/>
      <c r="N35" s="473"/>
      <c r="O35" s="474"/>
      <c r="P35" s="463"/>
      <c r="Q35" s="464"/>
      <c r="R35" s="464"/>
      <c r="S35" s="464"/>
      <c r="T35" s="464"/>
      <c r="U35" s="464"/>
      <c r="V35" s="464"/>
      <c r="W35" s="464"/>
      <c r="X35" s="464"/>
      <c r="Y35" s="465"/>
      <c r="Z35" s="463"/>
      <c r="AA35" s="464"/>
      <c r="AB35" s="464"/>
      <c r="AC35" s="464"/>
      <c r="AD35" s="464"/>
      <c r="AE35" s="464"/>
      <c r="AF35" s="464"/>
      <c r="AG35" s="464"/>
      <c r="AH35" s="464"/>
      <c r="AI35" s="465"/>
      <c r="AJ35" s="463"/>
      <c r="AK35" s="464"/>
      <c r="AL35" s="464"/>
      <c r="AM35" s="464"/>
      <c r="AN35" s="464"/>
      <c r="AO35" s="464"/>
      <c r="AP35" s="464"/>
      <c r="AQ35" s="464"/>
      <c r="AR35" s="464"/>
      <c r="AS35" s="465"/>
    </row>
    <row r="36" spans="1:79" s="98" customFormat="1" ht="5.0999999999999996" customHeight="1" x14ac:dyDescent="0.15">
      <c r="A36" s="392"/>
      <c r="C36" s="433"/>
      <c r="D36" s="433"/>
      <c r="E36" s="433"/>
      <c r="F36" s="434"/>
      <c r="G36" s="434"/>
      <c r="H36" s="434"/>
      <c r="I36" s="434"/>
      <c r="J36" s="434"/>
      <c r="K36" s="434"/>
      <c r="L36" s="434"/>
      <c r="M36" s="434"/>
      <c r="N36" s="434"/>
      <c r="O36" s="434"/>
      <c r="P36" s="434"/>
      <c r="Q36" s="434"/>
      <c r="R36" s="434"/>
      <c r="S36" s="434"/>
      <c r="T36" s="434"/>
      <c r="U36" s="434"/>
      <c r="V36" s="434"/>
      <c r="W36" s="434"/>
      <c r="X36" s="434"/>
      <c r="Y36" s="434"/>
    </row>
    <row r="37" spans="1:79" s="394" customFormat="1" ht="14.1" customHeight="1" x14ac:dyDescent="0.15">
      <c r="A37" s="392"/>
      <c r="B37" s="98"/>
      <c r="C37" s="393" t="s">
        <v>175</v>
      </c>
      <c r="D37" s="393"/>
      <c r="E37" s="393"/>
      <c r="F37" s="393"/>
      <c r="G37" s="393"/>
      <c r="H37" s="393"/>
      <c r="I37" s="393"/>
      <c r="J37" s="393"/>
      <c r="K37" s="393"/>
      <c r="L37" s="393"/>
      <c r="M37" s="393"/>
      <c r="N37" s="393"/>
      <c r="O37" s="393"/>
      <c r="P37" s="393" t="s">
        <v>183</v>
      </c>
      <c r="Q37" s="393"/>
      <c r="R37" s="393"/>
      <c r="S37" s="393"/>
      <c r="T37" s="393"/>
      <c r="U37" s="393"/>
      <c r="V37" s="393"/>
      <c r="W37" s="393"/>
      <c r="X37" s="393"/>
      <c r="Y37" s="393"/>
      <c r="Z37" s="393" t="s">
        <v>185</v>
      </c>
      <c r="AA37" s="393"/>
      <c r="AB37" s="393"/>
      <c r="AC37" s="393"/>
      <c r="AD37" s="393"/>
      <c r="AE37" s="393"/>
      <c r="AF37" s="393"/>
      <c r="AG37" s="393"/>
      <c r="AH37" s="393"/>
      <c r="AI37" s="393"/>
      <c r="AJ37" s="393" t="s">
        <v>176</v>
      </c>
      <c r="AK37" s="393"/>
      <c r="AL37" s="393"/>
      <c r="AM37" s="393"/>
      <c r="AN37" s="393"/>
      <c r="AO37" s="393"/>
      <c r="AP37" s="393"/>
      <c r="AQ37" s="393"/>
      <c r="AR37" s="393"/>
      <c r="AS37" s="393"/>
    </row>
    <row r="38" spans="1:79" s="406" customFormat="1" ht="14.1" customHeight="1" x14ac:dyDescent="0.15">
      <c r="A38" s="395"/>
      <c r="B38" s="396"/>
      <c r="C38" s="436" t="str">
        <f>$Z$100</f>
        <v>石川　紫</v>
      </c>
      <c r="D38" s="437" t="str">
        <f>$AE$100</f>
        <v>TEAM BLOWIN</v>
      </c>
      <c r="E38" s="438"/>
      <c r="F38" s="439"/>
      <c r="G38" s="440"/>
      <c r="H38" s="440"/>
      <c r="I38" s="440"/>
      <c r="J38" s="440"/>
      <c r="K38" s="441"/>
      <c r="L38" s="441"/>
      <c r="M38" s="441"/>
      <c r="N38" s="441"/>
      <c r="O38" s="442"/>
      <c r="P38" s="439" t="str">
        <f>$Z$167</f>
        <v>岸　幸子</v>
      </c>
      <c r="Q38" s="440"/>
      <c r="R38" s="440"/>
      <c r="S38" s="440"/>
      <c r="T38" s="440"/>
      <c r="U38" s="441" t="str">
        <f>$AE$167</f>
        <v>アローズ</v>
      </c>
      <c r="V38" s="441"/>
      <c r="W38" s="441"/>
      <c r="X38" s="441"/>
      <c r="Y38" s="442"/>
      <c r="Z38" s="439" t="str">
        <f>$Z$171</f>
        <v>髙橋七海</v>
      </c>
      <c r="AA38" s="440"/>
      <c r="AB38" s="440"/>
      <c r="AC38" s="440"/>
      <c r="AD38" s="440"/>
      <c r="AE38" s="441" t="str">
        <f>$AE$171</f>
        <v>土居中学校</v>
      </c>
      <c r="AF38" s="441"/>
      <c r="AG38" s="441"/>
      <c r="AH38" s="441"/>
      <c r="AI38" s="442"/>
      <c r="AJ38" s="439" t="str">
        <f>$Z$203</f>
        <v>星川　凛</v>
      </c>
      <c r="AK38" s="440"/>
      <c r="AL38" s="440"/>
      <c r="AM38" s="440"/>
      <c r="AN38" s="440"/>
      <c r="AO38" s="441" t="str">
        <f>$AE$203</f>
        <v>土居中学校</v>
      </c>
      <c r="AP38" s="441"/>
      <c r="AQ38" s="441"/>
      <c r="AR38" s="441"/>
      <c r="AS38" s="442"/>
    </row>
    <row r="39" spans="1:79" s="406" customFormat="1" ht="14.1" customHeight="1" x14ac:dyDescent="0.15">
      <c r="A39" s="395"/>
      <c r="B39" s="396"/>
      <c r="C39" s="443" t="str">
        <f>$Z$101</f>
        <v>薦田あかね</v>
      </c>
      <c r="D39" s="444" t="str">
        <f>$AE$101</f>
        <v>TEAM BLOWIN</v>
      </c>
      <c r="E39" s="445"/>
      <c r="F39" s="446"/>
      <c r="G39" s="447"/>
      <c r="H39" s="447"/>
      <c r="I39" s="447"/>
      <c r="J39" s="447"/>
      <c r="K39" s="448"/>
      <c r="L39" s="448"/>
      <c r="M39" s="448"/>
      <c r="N39" s="448"/>
      <c r="O39" s="449"/>
      <c r="P39" s="446" t="str">
        <f>$Z$168</f>
        <v>阿部幹誉</v>
      </c>
      <c r="Q39" s="447"/>
      <c r="R39" s="447"/>
      <c r="S39" s="447"/>
      <c r="T39" s="447"/>
      <c r="U39" s="448" t="str">
        <f>$AE$168</f>
        <v>アローズ</v>
      </c>
      <c r="V39" s="448"/>
      <c r="W39" s="448"/>
      <c r="X39" s="448"/>
      <c r="Y39" s="449"/>
      <c r="Z39" s="446" t="str">
        <f>$Z$172</f>
        <v>鈴木 琴</v>
      </c>
      <c r="AA39" s="447"/>
      <c r="AB39" s="447"/>
      <c r="AC39" s="447"/>
      <c r="AD39" s="447"/>
      <c r="AE39" s="448" t="str">
        <f>$AE$172</f>
        <v>土居中学校</v>
      </c>
      <c r="AF39" s="448"/>
      <c r="AG39" s="448"/>
      <c r="AH39" s="448"/>
      <c r="AI39" s="449"/>
      <c r="AJ39" s="446" t="str">
        <f>$Z$204</f>
        <v>山本　響</v>
      </c>
      <c r="AK39" s="447"/>
      <c r="AL39" s="447"/>
      <c r="AM39" s="447"/>
      <c r="AN39" s="447"/>
      <c r="AO39" s="448" t="str">
        <f>$AE$204</f>
        <v>土居中学校</v>
      </c>
      <c r="AP39" s="448"/>
      <c r="AQ39" s="448"/>
      <c r="AR39" s="448"/>
      <c r="AS39" s="449"/>
    </row>
    <row r="40" spans="1:79" s="394" customFormat="1" ht="14.1" customHeight="1" x14ac:dyDescent="0.15">
      <c r="A40" s="392"/>
      <c r="B40" s="98"/>
      <c r="C40" s="450"/>
      <c r="D40" s="451"/>
      <c r="E40" s="452"/>
      <c r="F40" s="466"/>
      <c r="G40" s="467"/>
      <c r="H40" s="467"/>
      <c r="I40" s="467"/>
      <c r="J40" s="467"/>
      <c r="K40" s="467"/>
      <c r="L40" s="467"/>
      <c r="M40" s="467"/>
      <c r="N40" s="467"/>
      <c r="O40" s="468"/>
      <c r="P40" s="478"/>
      <c r="Q40" s="479"/>
      <c r="R40" s="479"/>
      <c r="S40" s="479"/>
      <c r="T40" s="479"/>
      <c r="U40" s="479"/>
      <c r="V40" s="479"/>
      <c r="W40" s="479"/>
      <c r="X40" s="479"/>
      <c r="Y40" s="480"/>
      <c r="Z40" s="478"/>
      <c r="AA40" s="479"/>
      <c r="AB40" s="479"/>
      <c r="AC40" s="479"/>
      <c r="AD40" s="479"/>
      <c r="AE40" s="479"/>
      <c r="AF40" s="479"/>
      <c r="AG40" s="479"/>
      <c r="AH40" s="479"/>
      <c r="AI40" s="480"/>
      <c r="AJ40" s="450"/>
      <c r="AK40" s="451"/>
      <c r="AL40" s="451"/>
      <c r="AM40" s="451"/>
      <c r="AN40" s="451"/>
      <c r="AO40" s="451"/>
      <c r="AP40" s="451"/>
      <c r="AQ40" s="451"/>
      <c r="AR40" s="451"/>
      <c r="AS40" s="453"/>
    </row>
    <row r="41" spans="1:79" s="394" customFormat="1" ht="14.1" customHeight="1" x14ac:dyDescent="0.15">
      <c r="A41" s="392"/>
      <c r="B41" s="98"/>
      <c r="C41" s="454"/>
      <c r="D41" s="455"/>
      <c r="E41" s="456"/>
      <c r="F41" s="469"/>
      <c r="G41" s="470"/>
      <c r="H41" s="470"/>
      <c r="I41" s="470"/>
      <c r="J41" s="470"/>
      <c r="K41" s="470"/>
      <c r="L41" s="470"/>
      <c r="M41" s="470"/>
      <c r="N41" s="470"/>
      <c r="O41" s="471"/>
      <c r="P41" s="481"/>
      <c r="Q41" s="482"/>
      <c r="R41" s="482"/>
      <c r="S41" s="482"/>
      <c r="T41" s="482"/>
      <c r="U41" s="482"/>
      <c r="V41" s="482"/>
      <c r="W41" s="482"/>
      <c r="X41" s="482"/>
      <c r="Y41" s="483"/>
      <c r="Z41" s="481"/>
      <c r="AA41" s="482"/>
      <c r="AB41" s="482"/>
      <c r="AC41" s="482"/>
      <c r="AD41" s="482"/>
      <c r="AE41" s="482"/>
      <c r="AF41" s="482"/>
      <c r="AG41" s="482"/>
      <c r="AH41" s="482"/>
      <c r="AI41" s="483"/>
      <c r="AJ41" s="457"/>
      <c r="AK41" s="458"/>
      <c r="AL41" s="458"/>
      <c r="AM41" s="458"/>
      <c r="AN41" s="458"/>
      <c r="AO41" s="458"/>
      <c r="AP41" s="458"/>
      <c r="AQ41" s="458"/>
      <c r="AR41" s="458"/>
      <c r="AS41" s="459"/>
    </row>
    <row r="42" spans="1:79" s="394" customFormat="1" ht="14.1" customHeight="1" x14ac:dyDescent="0.15">
      <c r="A42" s="392"/>
      <c r="B42" s="98"/>
      <c r="C42" s="454"/>
      <c r="D42" s="455"/>
      <c r="E42" s="456"/>
      <c r="F42" s="469"/>
      <c r="G42" s="470"/>
      <c r="H42" s="470"/>
      <c r="I42" s="470"/>
      <c r="J42" s="470"/>
      <c r="K42" s="470"/>
      <c r="L42" s="470"/>
      <c r="M42" s="470"/>
      <c r="N42" s="470"/>
      <c r="O42" s="471"/>
      <c r="P42" s="481"/>
      <c r="Q42" s="482"/>
      <c r="R42" s="482"/>
      <c r="S42" s="482"/>
      <c r="T42" s="482"/>
      <c r="U42" s="482"/>
      <c r="V42" s="482"/>
      <c r="W42" s="482"/>
      <c r="X42" s="482"/>
      <c r="Y42" s="483"/>
      <c r="Z42" s="481"/>
      <c r="AA42" s="482"/>
      <c r="AB42" s="482"/>
      <c r="AC42" s="482"/>
      <c r="AD42" s="482"/>
      <c r="AE42" s="482"/>
      <c r="AF42" s="482"/>
      <c r="AG42" s="482"/>
      <c r="AH42" s="482"/>
      <c r="AI42" s="483"/>
      <c r="AJ42" s="457"/>
      <c r="AK42" s="458"/>
      <c r="AL42" s="458"/>
      <c r="AM42" s="458"/>
      <c r="AN42" s="458"/>
      <c r="AO42" s="458"/>
      <c r="AP42" s="458"/>
      <c r="AQ42" s="458"/>
      <c r="AR42" s="458"/>
      <c r="AS42" s="459"/>
    </row>
    <row r="43" spans="1:79" s="394" customFormat="1" ht="14.1" customHeight="1" x14ac:dyDescent="0.15">
      <c r="A43" s="392"/>
      <c r="B43" s="98"/>
      <c r="C43" s="454"/>
      <c r="D43" s="455"/>
      <c r="E43" s="456"/>
      <c r="F43" s="469"/>
      <c r="G43" s="470"/>
      <c r="H43" s="470"/>
      <c r="I43" s="470"/>
      <c r="J43" s="470"/>
      <c r="K43" s="470"/>
      <c r="L43" s="470"/>
      <c r="M43" s="470"/>
      <c r="N43" s="470"/>
      <c r="O43" s="471"/>
      <c r="P43" s="481"/>
      <c r="Q43" s="482"/>
      <c r="R43" s="482"/>
      <c r="S43" s="482"/>
      <c r="T43" s="482"/>
      <c r="U43" s="482"/>
      <c r="V43" s="482"/>
      <c r="W43" s="482"/>
      <c r="X43" s="482"/>
      <c r="Y43" s="483"/>
      <c r="Z43" s="481"/>
      <c r="AA43" s="482"/>
      <c r="AB43" s="482"/>
      <c r="AC43" s="482"/>
      <c r="AD43" s="482"/>
      <c r="AE43" s="482"/>
      <c r="AF43" s="482"/>
      <c r="AG43" s="482"/>
      <c r="AH43" s="482"/>
      <c r="AI43" s="483"/>
      <c r="AJ43" s="457"/>
      <c r="AK43" s="458"/>
      <c r="AL43" s="458"/>
      <c r="AM43" s="458"/>
      <c r="AN43" s="458"/>
      <c r="AO43" s="458"/>
      <c r="AP43" s="458"/>
      <c r="AQ43" s="458"/>
      <c r="AR43" s="458"/>
      <c r="AS43" s="459"/>
    </row>
    <row r="44" spans="1:79" s="394" customFormat="1" ht="14.1" customHeight="1" x14ac:dyDescent="0.15">
      <c r="A44" s="392"/>
      <c r="B44" s="98"/>
      <c r="C44" s="454"/>
      <c r="D44" s="455"/>
      <c r="E44" s="456"/>
      <c r="F44" s="469"/>
      <c r="G44" s="470"/>
      <c r="H44" s="470"/>
      <c r="I44" s="470"/>
      <c r="J44" s="470"/>
      <c r="K44" s="470"/>
      <c r="L44" s="470"/>
      <c r="M44" s="470"/>
      <c r="N44" s="470"/>
      <c r="O44" s="471"/>
      <c r="P44" s="481"/>
      <c r="Q44" s="482"/>
      <c r="R44" s="482"/>
      <c r="S44" s="482"/>
      <c r="T44" s="482"/>
      <c r="U44" s="482"/>
      <c r="V44" s="482"/>
      <c r="W44" s="482"/>
      <c r="X44" s="482"/>
      <c r="Y44" s="483"/>
      <c r="Z44" s="481"/>
      <c r="AA44" s="482"/>
      <c r="AB44" s="482"/>
      <c r="AC44" s="482"/>
      <c r="AD44" s="482"/>
      <c r="AE44" s="482"/>
      <c r="AF44" s="482"/>
      <c r="AG44" s="482"/>
      <c r="AH44" s="482"/>
      <c r="AI44" s="483"/>
      <c r="AJ44" s="457"/>
      <c r="AK44" s="458"/>
      <c r="AL44" s="458"/>
      <c r="AM44" s="458"/>
      <c r="AN44" s="458"/>
      <c r="AO44" s="458"/>
      <c r="AP44" s="458"/>
      <c r="AQ44" s="458"/>
      <c r="AR44" s="458"/>
      <c r="AS44" s="459"/>
    </row>
    <row r="45" spans="1:79" s="394" customFormat="1" ht="14.1" customHeight="1" x14ac:dyDescent="0.15">
      <c r="A45" s="392"/>
      <c r="B45" s="98"/>
      <c r="C45" s="460"/>
      <c r="D45" s="461"/>
      <c r="E45" s="462"/>
      <c r="F45" s="472"/>
      <c r="G45" s="473"/>
      <c r="H45" s="473"/>
      <c r="I45" s="473"/>
      <c r="J45" s="473"/>
      <c r="K45" s="473"/>
      <c r="L45" s="473"/>
      <c r="M45" s="473"/>
      <c r="N45" s="473"/>
      <c r="O45" s="474"/>
      <c r="P45" s="484"/>
      <c r="Q45" s="485"/>
      <c r="R45" s="485"/>
      <c r="S45" s="485"/>
      <c r="T45" s="485"/>
      <c r="U45" s="485"/>
      <c r="V45" s="485"/>
      <c r="W45" s="485"/>
      <c r="X45" s="485"/>
      <c r="Y45" s="486"/>
      <c r="Z45" s="484"/>
      <c r="AA45" s="485"/>
      <c r="AB45" s="485"/>
      <c r="AC45" s="485"/>
      <c r="AD45" s="485"/>
      <c r="AE45" s="485"/>
      <c r="AF45" s="485"/>
      <c r="AG45" s="485"/>
      <c r="AH45" s="485"/>
      <c r="AI45" s="486"/>
      <c r="AJ45" s="463"/>
      <c r="AK45" s="464"/>
      <c r="AL45" s="464"/>
      <c r="AM45" s="464"/>
      <c r="AN45" s="464"/>
      <c r="AO45" s="464"/>
      <c r="AP45" s="464"/>
      <c r="AQ45" s="464"/>
      <c r="AR45" s="464"/>
      <c r="AS45" s="465"/>
    </row>
    <row r="46" spans="1:79" ht="9" customHeight="1" x14ac:dyDescent="0.15">
      <c r="A46" s="435"/>
      <c r="C46" s="57"/>
      <c r="D46" s="53"/>
      <c r="E46" s="54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5"/>
      <c r="R46" s="55"/>
      <c r="S46" s="55"/>
      <c r="T46" s="55"/>
      <c r="U46" s="55"/>
      <c r="V46" s="55"/>
      <c r="W46" s="55"/>
      <c r="X46" s="55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  <c r="AT46" s="56"/>
      <c r="AU46" s="56"/>
      <c r="AV46" s="167"/>
      <c r="AW46" s="167"/>
      <c r="AX46" s="167"/>
      <c r="AY46" s="167"/>
      <c r="AZ46" s="167"/>
      <c r="BA46" s="167"/>
      <c r="BB46" s="93"/>
      <c r="BO46" s="51"/>
      <c r="BP46" s="51"/>
      <c r="BQ46" s="51"/>
      <c r="BR46" s="51"/>
      <c r="BS46" s="51"/>
      <c r="BT46" s="51"/>
      <c r="BU46" s="51"/>
    </row>
    <row r="47" spans="1:79" ht="9" customHeight="1" x14ac:dyDescent="0.15">
      <c r="C47" s="57"/>
      <c r="D47" s="53"/>
      <c r="E47" s="54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5"/>
      <c r="T47" s="55"/>
      <c r="U47" s="55"/>
      <c r="V47" s="55"/>
      <c r="W47" s="55"/>
      <c r="X47" s="55"/>
      <c r="Y47" s="55"/>
      <c r="Z47" s="55"/>
      <c r="AA47" s="56"/>
      <c r="AB47" s="56"/>
      <c r="AC47" s="56"/>
      <c r="AD47" s="56"/>
      <c r="AE47" s="51"/>
      <c r="AF47" s="51"/>
      <c r="AR47" s="56"/>
      <c r="AS47" s="56"/>
      <c r="AT47" s="56"/>
      <c r="AU47" s="56"/>
      <c r="AV47" s="56"/>
      <c r="AW47" s="56"/>
      <c r="AX47" s="56"/>
      <c r="AY47" s="56"/>
      <c r="AZ47" s="56"/>
      <c r="BA47" s="56"/>
      <c r="BB47" s="56"/>
      <c r="BC47" s="56"/>
      <c r="BD47" s="56"/>
      <c r="BE47" s="56"/>
      <c r="BF47" s="56"/>
      <c r="BG47" s="56"/>
      <c r="BH47" s="56"/>
      <c r="BI47" s="56"/>
      <c r="BJ47" s="56"/>
      <c r="BK47" s="56"/>
      <c r="BL47" s="56"/>
      <c r="BM47" s="56"/>
      <c r="BN47" s="56"/>
      <c r="BO47" s="56"/>
      <c r="BP47" s="56"/>
      <c r="BQ47" s="56"/>
      <c r="BR47" s="56"/>
      <c r="BS47" s="56"/>
      <c r="BT47" s="56"/>
      <c r="BU47" s="167"/>
      <c r="BV47" s="167"/>
      <c r="BW47" s="167"/>
      <c r="BX47" s="167"/>
      <c r="BY47" s="167"/>
      <c r="BZ47" s="167"/>
      <c r="CA47" s="93"/>
    </row>
    <row r="48" spans="1:79" ht="15" customHeight="1" x14ac:dyDescent="0.15">
      <c r="C48" s="192" t="s">
        <v>31</v>
      </c>
      <c r="D48" s="193"/>
      <c r="E48" s="245" t="str">
        <f>C65</f>
        <v>阿部和哉</v>
      </c>
      <c r="F48" s="246"/>
      <c r="G48" s="246"/>
      <c r="H48" s="246"/>
      <c r="I48" s="246"/>
      <c r="J48" s="246"/>
      <c r="K48" s="247" t="s">
        <v>155</v>
      </c>
      <c r="L48" s="246"/>
      <c r="M48" s="246"/>
      <c r="N48" s="246"/>
      <c r="O48" s="246"/>
      <c r="P48" s="248"/>
      <c r="Q48" s="194" t="s">
        <v>23</v>
      </c>
      <c r="R48" s="195"/>
      <c r="S48" s="195"/>
      <c r="T48" s="196"/>
      <c r="U48" s="58"/>
      <c r="V48" s="58"/>
      <c r="W48" s="58"/>
      <c r="X48" s="58"/>
      <c r="Y48" s="58"/>
      <c r="Z48" s="58"/>
      <c r="AA48" s="59"/>
      <c r="AB48" s="60"/>
      <c r="AC48" s="61"/>
      <c r="AD48" s="61"/>
      <c r="AE48" s="61"/>
      <c r="AF48" s="61"/>
      <c r="AG48" s="62"/>
      <c r="AH48" s="62"/>
      <c r="AI48" s="62"/>
      <c r="AJ48" s="62"/>
      <c r="AK48" s="62"/>
      <c r="AR48" s="54"/>
      <c r="AS48" s="53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5"/>
      <c r="BI48" s="55"/>
      <c r="BJ48" s="55"/>
      <c r="BK48" s="55"/>
      <c r="BL48" s="55"/>
      <c r="BM48" s="55"/>
      <c r="BN48" s="55"/>
      <c r="BO48" s="55"/>
      <c r="BP48" s="56"/>
      <c r="BQ48" s="56"/>
      <c r="BR48" s="56"/>
      <c r="BS48" s="56"/>
      <c r="BT48" s="51"/>
      <c r="BU48" s="51"/>
    </row>
    <row r="49" spans="3:80" ht="15" customHeight="1" thickBot="1" x14ac:dyDescent="0.2">
      <c r="C49" s="192"/>
      <c r="D49" s="193"/>
      <c r="E49" s="249" t="str">
        <f>C66</f>
        <v>宇田朋章</v>
      </c>
      <c r="F49" s="250"/>
      <c r="G49" s="250"/>
      <c r="H49" s="250"/>
      <c r="I49" s="250"/>
      <c r="J49" s="250"/>
      <c r="K49" s="251" t="s">
        <v>25</v>
      </c>
      <c r="L49" s="250"/>
      <c r="M49" s="250"/>
      <c r="N49" s="250"/>
      <c r="O49" s="250"/>
      <c r="P49" s="252"/>
      <c r="Q49" s="197"/>
      <c r="R49" s="198"/>
      <c r="S49" s="198"/>
      <c r="T49" s="199"/>
      <c r="U49" s="105"/>
      <c r="V49" s="105">
        <v>16</v>
      </c>
      <c r="W49" s="106">
        <v>11</v>
      </c>
      <c r="X49" s="58"/>
      <c r="Y49" s="58"/>
      <c r="Z49" s="58"/>
      <c r="AA49" s="58"/>
      <c r="AB49" s="58"/>
      <c r="AC49" s="59"/>
      <c r="AD49" s="60"/>
      <c r="AE49" s="61"/>
      <c r="AF49" s="61"/>
      <c r="AG49" s="61"/>
      <c r="AH49" s="61"/>
      <c r="AI49" s="62"/>
      <c r="AJ49" s="62"/>
      <c r="AK49" s="62"/>
      <c r="AR49" s="54"/>
      <c r="AS49" s="53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5"/>
      <c r="BI49" s="55"/>
      <c r="BJ49" s="55"/>
      <c r="BK49" s="55"/>
      <c r="BL49" s="55"/>
      <c r="BM49" s="55"/>
      <c r="BN49" s="55"/>
      <c r="BO49" s="55"/>
      <c r="BP49" s="56"/>
      <c r="BQ49" s="56"/>
      <c r="BR49" s="56"/>
      <c r="BS49" s="56"/>
      <c r="BT49" s="51"/>
      <c r="BU49" s="51"/>
    </row>
    <row r="50" spans="3:80" ht="15" customHeight="1" thickTop="1" thickBot="1" x14ac:dyDescent="0.2">
      <c r="C50" s="64" t="s">
        <v>22</v>
      </c>
      <c r="D50" s="66"/>
      <c r="E50" s="235" t="str">
        <f>C89</f>
        <v>森　勇気</v>
      </c>
      <c r="F50" s="236"/>
      <c r="G50" s="236"/>
      <c r="H50" s="236"/>
      <c r="I50" s="236"/>
      <c r="J50" s="236"/>
      <c r="K50" s="237" t="s">
        <v>155</v>
      </c>
      <c r="L50" s="236"/>
      <c r="M50" s="236"/>
      <c r="N50" s="236"/>
      <c r="O50" s="236"/>
      <c r="P50" s="238"/>
      <c r="Q50" s="186" t="s">
        <v>21</v>
      </c>
      <c r="R50" s="187"/>
      <c r="S50" s="187"/>
      <c r="T50" s="188"/>
      <c r="U50" s="170"/>
      <c r="V50" s="171">
        <v>21</v>
      </c>
      <c r="W50" s="172">
        <v>21</v>
      </c>
      <c r="X50" s="169"/>
      <c r="Y50" s="58"/>
      <c r="Z50" s="58"/>
      <c r="AA50" s="58"/>
      <c r="AB50" s="89" t="s">
        <v>10</v>
      </c>
      <c r="AC50" s="65"/>
      <c r="AD50" s="51"/>
      <c r="AE50" s="51"/>
      <c r="AF50" s="51"/>
      <c r="AG50" s="67"/>
      <c r="AH50" s="67"/>
      <c r="AI50" s="67"/>
      <c r="AJ50" s="67"/>
      <c r="AK50" s="67"/>
      <c r="AR50" s="54"/>
      <c r="AS50" s="53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5"/>
      <c r="BI50" s="55"/>
      <c r="BJ50" s="55"/>
      <c r="BK50" s="55"/>
      <c r="BL50" s="55"/>
      <c r="BM50" s="55"/>
      <c r="BN50" s="55"/>
      <c r="BO50" s="55"/>
      <c r="BP50" s="56"/>
      <c r="BQ50" s="56"/>
      <c r="BR50" s="56"/>
      <c r="BS50" s="56"/>
      <c r="BT50" s="51"/>
      <c r="BU50" s="51"/>
    </row>
    <row r="51" spans="3:80" ht="15" customHeight="1" thickTop="1" thickBot="1" x14ac:dyDescent="0.2">
      <c r="E51" s="239" t="str">
        <f>C90</f>
        <v>森　真樹</v>
      </c>
      <c r="F51" s="240"/>
      <c r="G51" s="240"/>
      <c r="H51" s="240"/>
      <c r="I51" s="240"/>
      <c r="J51" s="240"/>
      <c r="K51" s="241" t="s">
        <v>25</v>
      </c>
      <c r="L51" s="240"/>
      <c r="M51" s="240"/>
      <c r="N51" s="240"/>
      <c r="O51" s="240"/>
      <c r="P51" s="242"/>
      <c r="Q51" s="189"/>
      <c r="R51" s="190"/>
      <c r="S51" s="190"/>
      <c r="T51" s="191"/>
      <c r="U51" s="58"/>
      <c r="V51" s="58"/>
      <c r="W51" s="58"/>
      <c r="X51" s="63"/>
      <c r="Y51" s="107">
        <v>21</v>
      </c>
      <c r="Z51" s="107">
        <v>17</v>
      </c>
      <c r="AA51" s="107">
        <v>21</v>
      </c>
      <c r="AB51" s="243" t="s">
        <v>163</v>
      </c>
      <c r="AC51" s="244"/>
      <c r="AD51" s="244"/>
      <c r="AE51" s="244"/>
      <c r="AF51" s="244"/>
      <c r="AG51" s="265" t="s">
        <v>25</v>
      </c>
      <c r="AH51" s="244"/>
      <c r="AI51" s="244"/>
      <c r="AJ51" s="244"/>
      <c r="AK51" s="266"/>
      <c r="AR51" s="184"/>
      <c r="AS51" s="185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5"/>
      <c r="BI51" s="55"/>
      <c r="BJ51" s="55"/>
      <c r="BK51" s="55"/>
      <c r="BL51" s="55"/>
      <c r="BM51" s="55"/>
      <c r="BN51" s="55"/>
      <c r="BO51" s="55"/>
      <c r="BP51" s="56"/>
      <c r="BQ51" s="56"/>
      <c r="BR51" s="56"/>
      <c r="BS51" s="56"/>
      <c r="BT51" s="51"/>
      <c r="BU51" s="51"/>
    </row>
    <row r="52" spans="3:80" ht="15" customHeight="1" thickTop="1" x14ac:dyDescent="0.15">
      <c r="E52" s="235" t="str">
        <f>C59</f>
        <v>曽我部恭平</v>
      </c>
      <c r="F52" s="236"/>
      <c r="G52" s="236"/>
      <c r="H52" s="236"/>
      <c r="I52" s="236"/>
      <c r="J52" s="236"/>
      <c r="K52" s="237" t="s">
        <v>154</v>
      </c>
      <c r="L52" s="236"/>
      <c r="M52" s="236"/>
      <c r="N52" s="236"/>
      <c r="O52" s="236"/>
      <c r="P52" s="238"/>
      <c r="Q52" s="186" t="s">
        <v>19</v>
      </c>
      <c r="R52" s="187"/>
      <c r="S52" s="187"/>
      <c r="T52" s="188"/>
      <c r="U52" s="58"/>
      <c r="V52" s="58"/>
      <c r="W52" s="58"/>
      <c r="X52" s="58"/>
      <c r="Y52" s="179">
        <v>18</v>
      </c>
      <c r="Z52" s="180">
        <v>21</v>
      </c>
      <c r="AA52" s="181">
        <v>19</v>
      </c>
      <c r="AB52" s="261" t="s">
        <v>164</v>
      </c>
      <c r="AC52" s="262"/>
      <c r="AD52" s="262"/>
      <c r="AE52" s="262"/>
      <c r="AF52" s="262"/>
      <c r="AG52" s="263" t="s">
        <v>25</v>
      </c>
      <c r="AH52" s="262"/>
      <c r="AI52" s="262"/>
      <c r="AJ52" s="262"/>
      <c r="AK52" s="267"/>
      <c r="AR52" s="184"/>
      <c r="AS52" s="185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5"/>
      <c r="BI52" s="55"/>
      <c r="BJ52" s="55"/>
      <c r="BK52" s="55"/>
      <c r="BL52" s="55"/>
      <c r="BM52" s="55"/>
      <c r="BN52" s="55"/>
      <c r="BO52" s="55"/>
      <c r="BP52" s="56"/>
      <c r="BQ52" s="56"/>
      <c r="BR52" s="56"/>
      <c r="BS52" s="56"/>
      <c r="BT52" s="51"/>
      <c r="BU52" s="51"/>
    </row>
    <row r="53" spans="3:80" ht="15" customHeight="1" thickBot="1" x14ac:dyDescent="0.25">
      <c r="E53" s="239" t="str">
        <f>C60</f>
        <v>藤田悠人</v>
      </c>
      <c r="F53" s="240"/>
      <c r="G53" s="240"/>
      <c r="H53" s="240"/>
      <c r="I53" s="240"/>
      <c r="J53" s="240"/>
      <c r="K53" s="241" t="s">
        <v>154</v>
      </c>
      <c r="L53" s="240"/>
      <c r="M53" s="240"/>
      <c r="N53" s="240"/>
      <c r="O53" s="240"/>
      <c r="P53" s="242"/>
      <c r="Q53" s="189"/>
      <c r="R53" s="190"/>
      <c r="S53" s="190"/>
      <c r="T53" s="191"/>
      <c r="U53" s="105">
        <v>21</v>
      </c>
      <c r="V53" s="105">
        <v>18</v>
      </c>
      <c r="W53" s="106">
        <v>12</v>
      </c>
      <c r="X53" s="58"/>
      <c r="Y53" s="182"/>
      <c r="Z53" s="58"/>
      <c r="AA53" s="58"/>
      <c r="AB53" s="268" t="s">
        <v>24</v>
      </c>
      <c r="AC53" s="268"/>
      <c r="AD53" s="268"/>
      <c r="AE53" s="268"/>
      <c r="AF53" s="268"/>
      <c r="AG53" s="268"/>
      <c r="AH53" s="268"/>
      <c r="AI53" s="268"/>
      <c r="AJ53" s="268"/>
      <c r="AK53" s="268"/>
      <c r="AR53" s="184"/>
      <c r="AS53" s="185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5"/>
      <c r="BI53" s="55"/>
      <c r="BJ53" s="55"/>
      <c r="BK53" s="55"/>
      <c r="BL53" s="55"/>
      <c r="BM53" s="55"/>
      <c r="BN53" s="55"/>
      <c r="BO53" s="55"/>
      <c r="BP53" s="56"/>
      <c r="BQ53" s="56"/>
      <c r="BR53" s="56"/>
      <c r="BS53" s="56"/>
      <c r="BT53" s="51"/>
      <c r="BU53" s="51"/>
    </row>
    <row r="54" spans="3:80" ht="15" customHeight="1" thickTop="1" thickBot="1" x14ac:dyDescent="0.2">
      <c r="C54" s="200" t="s">
        <v>33</v>
      </c>
      <c r="D54" s="200"/>
      <c r="E54" s="269" t="str">
        <f>C83</f>
        <v>樋口　悟</v>
      </c>
      <c r="F54" s="270"/>
      <c r="G54" s="270"/>
      <c r="H54" s="270"/>
      <c r="I54" s="270"/>
      <c r="J54" s="270"/>
      <c r="K54" s="271" t="s">
        <v>154</v>
      </c>
      <c r="L54" s="270"/>
      <c r="M54" s="270"/>
      <c r="N54" s="270"/>
      <c r="O54" s="270"/>
      <c r="P54" s="272"/>
      <c r="Q54" s="197" t="s">
        <v>18</v>
      </c>
      <c r="R54" s="198"/>
      <c r="S54" s="198"/>
      <c r="T54" s="199"/>
      <c r="U54" s="170">
        <v>14</v>
      </c>
      <c r="V54" s="171">
        <v>21</v>
      </c>
      <c r="W54" s="172">
        <v>21</v>
      </c>
      <c r="X54" s="183"/>
      <c r="Y54" s="58"/>
      <c r="Z54" s="58"/>
      <c r="AA54" s="58"/>
      <c r="AB54" s="253" t="str">
        <f>E54</f>
        <v>樋口　悟</v>
      </c>
      <c r="AC54" s="254"/>
      <c r="AD54" s="254"/>
      <c r="AE54" s="254"/>
      <c r="AF54" s="254"/>
      <c r="AG54" s="255" t="str">
        <f>K54</f>
        <v>関川クラブ</v>
      </c>
      <c r="AH54" s="255"/>
      <c r="AI54" s="255"/>
      <c r="AJ54" s="255"/>
      <c r="AK54" s="256"/>
      <c r="AR54" s="184"/>
      <c r="AS54" s="185"/>
      <c r="AT54" s="161"/>
      <c r="AU54" s="161"/>
      <c r="AV54" s="161"/>
      <c r="AW54" s="161"/>
      <c r="AX54" s="156"/>
      <c r="AY54" s="83"/>
      <c r="AZ54" s="161"/>
      <c r="BA54" s="162"/>
      <c r="BB54" s="156"/>
      <c r="BC54" s="83"/>
      <c r="BD54" s="94"/>
      <c r="BE54" s="162"/>
      <c r="BF54" s="156"/>
      <c r="BG54" s="83"/>
      <c r="BH54" s="94"/>
      <c r="BI54" s="162"/>
      <c r="BJ54" s="156"/>
      <c r="BK54" s="83"/>
      <c r="BL54" s="94"/>
      <c r="BM54" s="162"/>
      <c r="BN54" s="156"/>
      <c r="BO54" s="83"/>
      <c r="BP54" s="94"/>
      <c r="BQ54" s="162"/>
      <c r="BR54" s="156"/>
      <c r="BS54" s="83"/>
      <c r="BT54" s="94"/>
      <c r="BU54" s="162"/>
    </row>
    <row r="55" spans="3:80" ht="15" customHeight="1" thickTop="1" x14ac:dyDescent="0.15">
      <c r="C55" s="200"/>
      <c r="D55" s="200"/>
      <c r="E55" s="257" t="str">
        <f>C84</f>
        <v>神山稔貴</v>
      </c>
      <c r="F55" s="258"/>
      <c r="G55" s="258"/>
      <c r="H55" s="258"/>
      <c r="I55" s="258"/>
      <c r="J55" s="258"/>
      <c r="K55" s="259" t="s">
        <v>154</v>
      </c>
      <c r="L55" s="258"/>
      <c r="M55" s="258"/>
      <c r="N55" s="258"/>
      <c r="O55" s="258"/>
      <c r="P55" s="260"/>
      <c r="Q55" s="201"/>
      <c r="R55" s="202"/>
      <c r="S55" s="202"/>
      <c r="T55" s="203"/>
      <c r="U55" s="58"/>
      <c r="V55" s="58"/>
      <c r="W55" s="58"/>
      <c r="X55" s="58"/>
      <c r="Y55" s="58"/>
      <c r="Z55" s="58"/>
      <c r="AA55" s="58"/>
      <c r="AB55" s="261" t="str">
        <f>E55</f>
        <v>神山稔貴</v>
      </c>
      <c r="AC55" s="262"/>
      <c r="AD55" s="262"/>
      <c r="AE55" s="262"/>
      <c r="AF55" s="262"/>
      <c r="AG55" s="263" t="str">
        <f>K55</f>
        <v>関川クラブ</v>
      </c>
      <c r="AH55" s="263"/>
      <c r="AI55" s="263"/>
      <c r="AJ55" s="263"/>
      <c r="AK55" s="264"/>
      <c r="AR55" s="184"/>
      <c r="AS55" s="185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5"/>
      <c r="BI55" s="55"/>
      <c r="BJ55" s="55"/>
      <c r="BK55" s="55"/>
      <c r="BL55" s="55"/>
      <c r="BM55" s="55"/>
      <c r="BN55" s="55"/>
      <c r="BO55" s="55"/>
      <c r="BP55" s="56"/>
      <c r="BQ55" s="56"/>
      <c r="BR55" s="56"/>
      <c r="BS55" s="56"/>
      <c r="BT55" s="51"/>
      <c r="BU55" s="51"/>
    </row>
    <row r="56" spans="3:80" ht="12" customHeight="1" thickBot="1" x14ac:dyDescent="0.2">
      <c r="C56" s="57"/>
      <c r="D56" s="53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5"/>
      <c r="T56" s="55"/>
      <c r="U56" s="55"/>
      <c r="V56" s="55"/>
      <c r="W56" s="55"/>
      <c r="X56" s="55"/>
      <c r="Y56" s="55"/>
      <c r="Z56" s="55"/>
      <c r="AA56" s="56"/>
      <c r="AB56" s="56"/>
      <c r="AC56" s="56"/>
      <c r="AD56" s="56"/>
      <c r="AE56" s="51"/>
      <c r="AF56" s="51"/>
      <c r="AR56" s="54"/>
      <c r="AS56" s="53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5"/>
      <c r="BI56" s="55"/>
      <c r="BJ56" s="55"/>
      <c r="BK56" s="55"/>
      <c r="BL56" s="55"/>
      <c r="BM56" s="55"/>
      <c r="BN56" s="55"/>
      <c r="BO56" s="55"/>
      <c r="BP56" s="56"/>
      <c r="BQ56" s="56"/>
      <c r="BR56" s="56"/>
      <c r="BS56" s="56"/>
      <c r="BT56" s="51"/>
      <c r="BU56" s="51"/>
      <c r="CA56" s="62"/>
      <c r="CB56" s="95"/>
    </row>
    <row r="57" spans="3:80" ht="11.1" customHeight="1" x14ac:dyDescent="0.15">
      <c r="C57" s="214" t="s">
        <v>32</v>
      </c>
      <c r="D57" s="215"/>
      <c r="E57" s="218" t="str">
        <f>C59</f>
        <v>曽我部恭平</v>
      </c>
      <c r="F57" s="219"/>
      <c r="G57" s="219"/>
      <c r="H57" s="220"/>
      <c r="I57" s="221" t="str">
        <f>C62</f>
        <v>長野祐也</v>
      </c>
      <c r="J57" s="219"/>
      <c r="K57" s="219"/>
      <c r="L57" s="220"/>
      <c r="M57" s="221" t="str">
        <f>C65</f>
        <v>阿部和哉</v>
      </c>
      <c r="N57" s="219"/>
      <c r="O57" s="219"/>
      <c r="P57" s="220"/>
      <c r="Q57" s="221" t="str">
        <f>C68</f>
        <v>柚山　治</v>
      </c>
      <c r="R57" s="219"/>
      <c r="S57" s="219"/>
      <c r="T57" s="220"/>
      <c r="U57" s="221" t="str">
        <f>C71</f>
        <v>曽我部雅勝</v>
      </c>
      <c r="V57" s="219"/>
      <c r="W57" s="219"/>
      <c r="X57" s="220"/>
      <c r="Y57" s="204" t="s">
        <v>0</v>
      </c>
      <c r="Z57" s="205"/>
      <c r="AA57" s="205"/>
      <c r="AB57" s="206"/>
      <c r="AC57" s="7"/>
      <c r="AD57" s="357" t="s">
        <v>2</v>
      </c>
      <c r="AE57" s="358"/>
      <c r="AF57" s="381" t="s">
        <v>3</v>
      </c>
      <c r="AG57" s="382"/>
      <c r="AH57" s="383"/>
      <c r="AI57" s="384" t="s">
        <v>4</v>
      </c>
      <c r="AJ57" s="385"/>
      <c r="AK57" s="386"/>
      <c r="AL57" s="54"/>
      <c r="AM57" s="54"/>
      <c r="AN57" s="54"/>
      <c r="AO57" s="54"/>
      <c r="AP57" s="54"/>
      <c r="AQ57" s="55"/>
      <c r="AR57" s="55"/>
      <c r="AS57" s="55"/>
      <c r="AT57" s="55"/>
      <c r="AU57" s="55"/>
      <c r="AV57" s="55"/>
      <c r="AW57" s="55"/>
      <c r="AX57" s="55"/>
      <c r="AY57" s="56"/>
      <c r="AZ57" s="56"/>
      <c r="BA57" s="56"/>
      <c r="BB57" s="56"/>
      <c r="BO57" s="51"/>
      <c r="BP57" s="51"/>
      <c r="BQ57" s="51"/>
      <c r="BR57" s="51"/>
      <c r="BS57" s="51"/>
      <c r="BT57" s="51"/>
      <c r="BU57" s="51"/>
    </row>
    <row r="58" spans="3:80" ht="11.1" customHeight="1" thickBot="1" x14ac:dyDescent="0.2">
      <c r="C58" s="216"/>
      <c r="D58" s="217"/>
      <c r="E58" s="207" t="str">
        <f>C60</f>
        <v>藤田悠人</v>
      </c>
      <c r="F58" s="208"/>
      <c r="G58" s="208"/>
      <c r="H58" s="209"/>
      <c r="I58" s="210" t="str">
        <f>C63</f>
        <v>髙橋巧成</v>
      </c>
      <c r="J58" s="208"/>
      <c r="K58" s="208"/>
      <c r="L58" s="209"/>
      <c r="M58" s="210" t="str">
        <f>C66</f>
        <v>宇田朋章</v>
      </c>
      <c r="N58" s="208"/>
      <c r="O58" s="208"/>
      <c r="P58" s="209"/>
      <c r="Q58" s="210" t="str">
        <f>C69</f>
        <v>曽我部雄斗</v>
      </c>
      <c r="R58" s="208"/>
      <c r="S58" s="208"/>
      <c r="T58" s="209"/>
      <c r="U58" s="210" t="str">
        <f>C72</f>
        <v>石川竜郎</v>
      </c>
      <c r="V58" s="208"/>
      <c r="W58" s="208"/>
      <c r="X58" s="209"/>
      <c r="Y58" s="211" t="s">
        <v>1</v>
      </c>
      <c r="Z58" s="212"/>
      <c r="AA58" s="212"/>
      <c r="AB58" s="213"/>
      <c r="AC58" s="7"/>
      <c r="AD58" s="49" t="s">
        <v>5</v>
      </c>
      <c r="AE58" s="48" t="s">
        <v>6</v>
      </c>
      <c r="AF58" s="49" t="s">
        <v>17</v>
      </c>
      <c r="AG58" s="48" t="s">
        <v>7</v>
      </c>
      <c r="AH58" s="47" t="s">
        <v>8</v>
      </c>
      <c r="AI58" s="48" t="s">
        <v>17</v>
      </c>
      <c r="AJ58" s="48" t="s">
        <v>7</v>
      </c>
      <c r="AK58" s="47" t="s">
        <v>8</v>
      </c>
      <c r="AL58" s="54"/>
      <c r="AM58" s="54"/>
      <c r="AN58" s="54"/>
      <c r="AO58" s="54"/>
      <c r="AP58" s="54"/>
      <c r="AQ58" s="55"/>
      <c r="AR58" s="55"/>
      <c r="AS58" s="55"/>
      <c r="AT58" s="55"/>
      <c r="AU58" s="55"/>
      <c r="AV58" s="55"/>
      <c r="AW58" s="55"/>
      <c r="AX58" s="55"/>
      <c r="AY58" s="56"/>
      <c r="AZ58" s="56"/>
      <c r="BA58" s="56"/>
      <c r="BB58" s="56"/>
      <c r="BO58" s="51"/>
      <c r="BP58" s="51"/>
      <c r="BQ58" s="51"/>
      <c r="BR58" s="51"/>
      <c r="BS58" s="51"/>
      <c r="BT58" s="51"/>
      <c r="BU58" s="51"/>
    </row>
    <row r="59" spans="3:80" ht="11.1" customHeight="1" x14ac:dyDescent="0.15">
      <c r="C59" s="68" t="s">
        <v>42</v>
      </c>
      <c r="D59" s="69" t="s">
        <v>44</v>
      </c>
      <c r="E59" s="273"/>
      <c r="F59" s="274"/>
      <c r="G59" s="274"/>
      <c r="H59" s="275"/>
      <c r="I59" s="30">
        <v>21</v>
      </c>
      <c r="J59" s="23" t="str">
        <f>IF(I59="","","-")</f>
        <v>-</v>
      </c>
      <c r="K59" s="29">
        <v>9</v>
      </c>
      <c r="L59" s="387" t="str">
        <f>IF(I59&lt;&gt;"",IF(I59&gt;K59,IF(I60&gt;K60,"○",IF(I61&gt;K61,"○","×")),IF(I60&gt;K60,IF(I61&gt;K61,"○","×"),"×")),"")</f>
        <v>○</v>
      </c>
      <c r="M59" s="30">
        <v>27</v>
      </c>
      <c r="N59" s="46" t="str">
        <f t="shared" ref="N59:N64" si="0">IF(M59="","","-")</f>
        <v>-</v>
      </c>
      <c r="O59" s="45">
        <v>29</v>
      </c>
      <c r="P59" s="387" t="str">
        <f>IF(M59&lt;&gt;"",IF(M59&gt;O59,IF(M60&gt;O60,"○",IF(M61&gt;O61,"○","×")),IF(M60&gt;O60,IF(M61&gt;O61,"○","×"),"×")),"")</f>
        <v>×</v>
      </c>
      <c r="Q59" s="30">
        <v>21</v>
      </c>
      <c r="R59" s="46" t="str">
        <f t="shared" ref="R59:R67" si="1">IF(Q59="","","-")</f>
        <v>-</v>
      </c>
      <c r="S59" s="45">
        <v>19</v>
      </c>
      <c r="T59" s="387" t="str">
        <f>IF(Q59&lt;&gt;"",IF(Q59&gt;S59,IF(Q60&gt;S60,"○",IF(Q61&gt;S61,"○","×")),IF(Q60&gt;S60,IF(Q61&gt;S61,"○","×"),"×")),"")</f>
        <v>○</v>
      </c>
      <c r="U59" s="30">
        <v>21</v>
      </c>
      <c r="V59" s="46" t="str">
        <f t="shared" ref="V59:V70" si="2">IF(U59="","","-")</f>
        <v>-</v>
      </c>
      <c r="W59" s="45">
        <v>11</v>
      </c>
      <c r="X59" s="388" t="str">
        <f>IF(U59&lt;&gt;"",IF(U59&gt;W59,IF(U60&gt;W60,"○",IF(U61&gt;W61,"○","×")),IF(U60&gt;W60,IF(U61&gt;W61,"○","×"),"×")),"")</f>
        <v>○</v>
      </c>
      <c r="Y59" s="282" t="s">
        <v>156</v>
      </c>
      <c r="Z59" s="283"/>
      <c r="AA59" s="283"/>
      <c r="AB59" s="284"/>
      <c r="AC59" s="7"/>
      <c r="AD59" s="21"/>
      <c r="AE59" s="17"/>
      <c r="AF59" s="20"/>
      <c r="AG59" s="19"/>
      <c r="AH59" s="16"/>
      <c r="AI59" s="17"/>
      <c r="AJ59" s="17"/>
      <c r="AK59" s="16"/>
      <c r="AL59" s="54"/>
      <c r="AM59" s="54"/>
      <c r="AN59" s="54"/>
      <c r="AO59" s="54"/>
      <c r="AP59" s="54"/>
      <c r="AQ59" s="55"/>
      <c r="AR59" s="55"/>
      <c r="AS59" s="55"/>
      <c r="AT59" s="55"/>
      <c r="AU59" s="55"/>
      <c r="AV59" s="55"/>
      <c r="AW59" s="55"/>
      <c r="AX59" s="55"/>
      <c r="AY59" s="56"/>
      <c r="AZ59" s="56"/>
      <c r="BA59" s="56"/>
      <c r="BB59" s="56"/>
      <c r="BO59" s="51"/>
      <c r="BP59" s="51"/>
      <c r="BQ59" s="51"/>
      <c r="BR59" s="51"/>
      <c r="BS59" s="51"/>
      <c r="BT59" s="51"/>
      <c r="BU59" s="51"/>
    </row>
    <row r="60" spans="3:80" ht="11.1" customHeight="1" x14ac:dyDescent="0.15">
      <c r="C60" s="68" t="s">
        <v>43</v>
      </c>
      <c r="D60" s="69" t="s">
        <v>44</v>
      </c>
      <c r="E60" s="276"/>
      <c r="F60" s="277"/>
      <c r="G60" s="277"/>
      <c r="H60" s="278"/>
      <c r="I60" s="30">
        <v>21</v>
      </c>
      <c r="J60" s="23" t="str">
        <f>IF(I60="","","-")</f>
        <v>-</v>
      </c>
      <c r="K60" s="44">
        <v>12</v>
      </c>
      <c r="L60" s="297"/>
      <c r="M60" s="30">
        <v>22</v>
      </c>
      <c r="N60" s="23" t="str">
        <f t="shared" si="0"/>
        <v>-</v>
      </c>
      <c r="O60" s="29">
        <v>24</v>
      </c>
      <c r="P60" s="297"/>
      <c r="Q60" s="30">
        <v>19</v>
      </c>
      <c r="R60" s="23" t="str">
        <f t="shared" si="1"/>
        <v>-</v>
      </c>
      <c r="S60" s="29">
        <v>21</v>
      </c>
      <c r="T60" s="297"/>
      <c r="U60" s="30">
        <v>21</v>
      </c>
      <c r="V60" s="23" t="str">
        <f t="shared" si="2"/>
        <v>-</v>
      </c>
      <c r="W60" s="29">
        <v>13</v>
      </c>
      <c r="X60" s="300"/>
      <c r="Y60" s="285"/>
      <c r="Z60" s="286"/>
      <c r="AA60" s="286"/>
      <c r="AB60" s="287"/>
      <c r="AC60" s="7"/>
      <c r="AD60" s="21">
        <f>COUNTIF(E59:X61,"○")</f>
        <v>3</v>
      </c>
      <c r="AE60" s="17">
        <f>COUNTIF(E59:X61,"×")</f>
        <v>1</v>
      </c>
      <c r="AF60" s="20">
        <f>(IF((E59&gt;G59),1,0))+(IF((E60&gt;G60),1,0))+(IF((E61&gt;G61),1,0))+(IF((I59&gt;K59),1,0))+(IF((I60&gt;K60),1,0))+(IF((I61&gt;K61),1,0))+(IF((M59&gt;O59),1,0))+(IF((M60&gt;O60),1,0))+(IF((M61&gt;O61),1,0))+(IF((Q59&gt;S59),1,0))+(IF((Q60&gt;S60),1,0))+(IF((Q61&gt;S61),1,0))+(IF((U59&gt;W59),1,0))+(IF((U60&gt;W60),1,0))+(IF((U61&gt;W61),1,0))</f>
        <v>6</v>
      </c>
      <c r="AG60" s="19">
        <f>(IF((E59&lt;G59),1,0))+(IF((E60&lt;G60),1,0))+(IF((E61&lt;G61),1,0))+(IF((I59&lt;K59),1,0))+(IF((I60&lt;K60),1,0))+(IF((I61&lt;K61),1,0))+(IF((M59&lt;O59),1,0))+(IF((M60&lt;O60),1,0))+(IF((M61&lt;O61),1,0))+(IF((Q59&lt;S59),1,0))+(IF((Q60&lt;S60),1,0))+(IF((Q61&lt;S61),1,0))+(IF((U59&lt;W59),1,0))+(IF((U60&lt;W60),1,0))+(IF((U61&lt;W61),1,0))</f>
        <v>3</v>
      </c>
      <c r="AH60" s="18">
        <f>AF60-AG60</f>
        <v>3</v>
      </c>
      <c r="AI60" s="17">
        <f>SUM(E59:E61,I59:I61,M59:M61,Q59:Q61,U59:U61)</f>
        <v>194</v>
      </c>
      <c r="AJ60" s="17">
        <f>SUM(G59:G61,K59:K61,O59:O61,S59:S61,W59:W61)</f>
        <v>155</v>
      </c>
      <c r="AK60" s="16">
        <f>AI60-AJ60</f>
        <v>39</v>
      </c>
      <c r="AL60" s="54"/>
      <c r="AM60" s="54"/>
      <c r="AN60" s="54"/>
      <c r="AO60" s="54"/>
      <c r="AP60" s="54"/>
      <c r="AQ60" s="55"/>
      <c r="AR60" s="55"/>
      <c r="AS60" s="55"/>
      <c r="AT60" s="55"/>
      <c r="AU60" s="55"/>
      <c r="AV60" s="55"/>
      <c r="AW60" s="55"/>
      <c r="AX60" s="55"/>
      <c r="AY60" s="56"/>
      <c r="AZ60" s="56"/>
      <c r="BA60" s="56"/>
      <c r="BB60" s="56"/>
      <c r="BO60" s="51"/>
      <c r="BP60" s="51"/>
      <c r="BQ60" s="51"/>
      <c r="BR60" s="51"/>
      <c r="BS60" s="51"/>
      <c r="BT60" s="51"/>
      <c r="BU60" s="51"/>
    </row>
    <row r="61" spans="3:80" ht="11.1" customHeight="1" x14ac:dyDescent="0.15">
      <c r="C61" s="71"/>
      <c r="D61" s="72"/>
      <c r="E61" s="279"/>
      <c r="F61" s="280"/>
      <c r="G61" s="280"/>
      <c r="H61" s="281"/>
      <c r="I61" s="41"/>
      <c r="J61" s="23" t="str">
        <f>IF(I61="","","-")</f>
        <v/>
      </c>
      <c r="K61" s="39"/>
      <c r="L61" s="298"/>
      <c r="M61" s="41"/>
      <c r="N61" s="40" t="str">
        <f t="shared" si="0"/>
        <v/>
      </c>
      <c r="O61" s="39"/>
      <c r="P61" s="297"/>
      <c r="Q61" s="30">
        <v>21</v>
      </c>
      <c r="R61" s="23" t="str">
        <f t="shared" si="1"/>
        <v>-</v>
      </c>
      <c r="S61" s="29">
        <v>17</v>
      </c>
      <c r="T61" s="297"/>
      <c r="U61" s="30"/>
      <c r="V61" s="23" t="str">
        <f t="shared" si="2"/>
        <v/>
      </c>
      <c r="W61" s="29"/>
      <c r="X61" s="300"/>
      <c r="Y61" s="6">
        <f>AD60</f>
        <v>3</v>
      </c>
      <c r="Z61" s="5" t="s">
        <v>9</v>
      </c>
      <c r="AA61" s="5">
        <f>AE60</f>
        <v>1</v>
      </c>
      <c r="AB61" s="4" t="s">
        <v>6</v>
      </c>
      <c r="AC61" s="7"/>
      <c r="AD61" s="21"/>
      <c r="AE61" s="17"/>
      <c r="AF61" s="20"/>
      <c r="AG61" s="19"/>
      <c r="AH61" s="16"/>
      <c r="AI61" s="17"/>
      <c r="AJ61" s="17"/>
      <c r="AK61" s="16"/>
      <c r="AL61" s="54"/>
      <c r="AM61" s="54"/>
      <c r="AN61" s="54"/>
      <c r="AO61" s="54"/>
      <c r="AP61" s="54"/>
      <c r="AQ61" s="55"/>
      <c r="AR61" s="55"/>
      <c r="AS61" s="55"/>
      <c r="AT61" s="55"/>
      <c r="AU61" s="55"/>
      <c r="AV61" s="55"/>
      <c r="AW61" s="55"/>
      <c r="AX61" s="55"/>
      <c r="AY61" s="56"/>
      <c r="AZ61" s="56"/>
      <c r="BA61" s="56"/>
      <c r="BB61" s="56"/>
      <c r="BO61" s="51"/>
      <c r="BP61" s="51"/>
      <c r="BQ61" s="51"/>
      <c r="BR61" s="51"/>
      <c r="BS61" s="51"/>
      <c r="BT61" s="51"/>
      <c r="BU61" s="51"/>
    </row>
    <row r="62" spans="3:80" ht="11.1" customHeight="1" x14ac:dyDescent="0.15">
      <c r="C62" s="68" t="s">
        <v>45</v>
      </c>
      <c r="D62" s="73" t="s">
        <v>47</v>
      </c>
      <c r="E62" s="25">
        <f>IF(K59="","",K59)</f>
        <v>9</v>
      </c>
      <c r="F62" s="23" t="str">
        <f t="shared" ref="F62:F73" si="3">IF(E62="","","-")</f>
        <v>-</v>
      </c>
      <c r="G62" s="22">
        <f>IF(I59="","",I59)</f>
        <v>21</v>
      </c>
      <c r="H62" s="288" t="str">
        <f>IF(L59="","",IF(L59="○","×",IF(L59="×","○")))</f>
        <v>×</v>
      </c>
      <c r="I62" s="290"/>
      <c r="J62" s="291"/>
      <c r="K62" s="291"/>
      <c r="L62" s="292"/>
      <c r="M62" s="30">
        <v>16</v>
      </c>
      <c r="N62" s="23" t="str">
        <f t="shared" si="0"/>
        <v>-</v>
      </c>
      <c r="O62" s="29">
        <v>21</v>
      </c>
      <c r="P62" s="304" t="str">
        <f>IF(M62&lt;&gt;"",IF(M62&gt;O62,IF(M63&gt;O63,"○",IF(M64&gt;O64,"○","×")),IF(M63&gt;O63,IF(M64&gt;O64,"○","×"),"×")),"")</f>
        <v>×</v>
      </c>
      <c r="Q62" s="32">
        <v>17</v>
      </c>
      <c r="R62" s="26" t="str">
        <f t="shared" si="1"/>
        <v>-</v>
      </c>
      <c r="S62" s="31">
        <v>21</v>
      </c>
      <c r="T62" s="304" t="str">
        <f>IF(Q62&lt;&gt;"",IF(Q62&gt;S62,IF(Q63&gt;S63,"○",IF(Q64&gt;S64,"○","×")),IF(Q63&gt;S63,IF(Q64&gt;S64,"○","×"),"×")),"")</f>
        <v>×</v>
      </c>
      <c r="U62" s="32">
        <v>17</v>
      </c>
      <c r="V62" s="26" t="str">
        <f t="shared" si="2"/>
        <v>-</v>
      </c>
      <c r="W62" s="31">
        <v>21</v>
      </c>
      <c r="X62" s="299" t="str">
        <f>IF(U62&lt;&gt;"",IF(U62&gt;W62,IF(U63&gt;W63,"○",IF(U64&gt;W64,"○","×")),IF(U63&gt;W63,IF(U64&gt;W64,"○","×"),"×")),"")</f>
        <v>×</v>
      </c>
      <c r="Y62" s="294" t="s">
        <v>153</v>
      </c>
      <c r="Z62" s="295"/>
      <c r="AA62" s="295"/>
      <c r="AB62" s="296"/>
      <c r="AC62" s="7"/>
      <c r="AD62" s="37"/>
      <c r="AE62" s="34"/>
      <c r="AF62" s="36"/>
      <c r="AG62" s="35"/>
      <c r="AH62" s="33"/>
      <c r="AI62" s="34"/>
      <c r="AJ62" s="34"/>
      <c r="AK62" s="33"/>
      <c r="AL62" s="54"/>
      <c r="AM62" s="54"/>
      <c r="AN62" s="54"/>
      <c r="AO62" s="54"/>
      <c r="AP62" s="54"/>
      <c r="AQ62" s="55"/>
      <c r="AR62" s="55"/>
      <c r="AS62" s="55"/>
      <c r="AT62" s="55"/>
      <c r="AU62" s="55"/>
      <c r="AV62" s="55"/>
      <c r="AW62" s="55"/>
      <c r="AX62" s="55"/>
      <c r="AY62" s="56"/>
      <c r="AZ62" s="56"/>
      <c r="BA62" s="56"/>
      <c r="BB62" s="56"/>
      <c r="BO62" s="51"/>
      <c r="BP62" s="51"/>
      <c r="BQ62" s="51"/>
      <c r="BR62" s="51"/>
      <c r="BS62" s="51"/>
      <c r="BT62" s="51"/>
      <c r="BU62" s="51"/>
    </row>
    <row r="63" spans="3:80" ht="11.1" customHeight="1" x14ac:dyDescent="0.15">
      <c r="C63" s="68" t="s">
        <v>46</v>
      </c>
      <c r="D63" s="69" t="s">
        <v>47</v>
      </c>
      <c r="E63" s="25">
        <f>IF(K60="","",K60)</f>
        <v>12</v>
      </c>
      <c r="F63" s="23" t="str">
        <f t="shared" si="3"/>
        <v>-</v>
      </c>
      <c r="G63" s="22">
        <f>IF(I60="","",I60)</f>
        <v>21</v>
      </c>
      <c r="H63" s="289" t="str">
        <f>IF(J60="","",J60)</f>
        <v>-</v>
      </c>
      <c r="I63" s="293"/>
      <c r="J63" s="277"/>
      <c r="K63" s="277"/>
      <c r="L63" s="278"/>
      <c r="M63" s="30">
        <v>12</v>
      </c>
      <c r="N63" s="23" t="str">
        <f t="shared" si="0"/>
        <v>-</v>
      </c>
      <c r="O63" s="29">
        <v>21</v>
      </c>
      <c r="P63" s="297"/>
      <c r="Q63" s="30">
        <v>17</v>
      </c>
      <c r="R63" s="23" t="str">
        <f t="shared" si="1"/>
        <v>-</v>
      </c>
      <c r="S63" s="29">
        <v>21</v>
      </c>
      <c r="T63" s="297"/>
      <c r="U63" s="30">
        <v>14</v>
      </c>
      <c r="V63" s="23" t="str">
        <f t="shared" si="2"/>
        <v>-</v>
      </c>
      <c r="W63" s="29">
        <v>21</v>
      </c>
      <c r="X63" s="300"/>
      <c r="Y63" s="285"/>
      <c r="Z63" s="286"/>
      <c r="AA63" s="286"/>
      <c r="AB63" s="287"/>
      <c r="AC63" s="7"/>
      <c r="AD63" s="21">
        <f>COUNTIF(E62:X64,"○")</f>
        <v>0</v>
      </c>
      <c r="AE63" s="17">
        <f>COUNTIF(E62:X64,"×")</f>
        <v>4</v>
      </c>
      <c r="AF63" s="20">
        <f>(IF((E62&gt;G62),1,0))+(IF((E63&gt;G63),1,0))+(IF((E64&gt;G64),1,0))+(IF((I62&gt;K62),1,0))+(IF((I63&gt;K63),1,0))+(IF((I64&gt;K64),1,0))+(IF((M62&gt;O62),1,0))+(IF((M63&gt;O63),1,0))+(IF((M64&gt;O64),1,0))+(IF((Q62&gt;S62),1,0))+(IF((Q63&gt;S63),1,0))+(IF((Q64&gt;S64),1,0))+(IF((U62&gt;W62),1,0))+(IF((U63&gt;W63),1,0))+(IF((U64&gt;W64),1,0))</f>
        <v>0</v>
      </c>
      <c r="AG63" s="19">
        <f>(IF((E62&lt;G62),1,0))+(IF((E63&lt;G63),1,0))+(IF((E64&lt;G64),1,0))+(IF((I62&lt;K62),1,0))+(IF((I63&lt;K63),1,0))+(IF((I64&lt;K64),1,0))+(IF((M62&lt;O62),1,0))+(IF((M63&lt;O63),1,0))+(IF((M64&lt;O64),1,0))+(IF((Q62&lt;S62),1,0))+(IF((Q63&lt;S63),1,0))+(IF((Q64&lt;S64),1,0))+(IF((U62&lt;W62),1,0))+(IF((U63&lt;W63),1,0))+(IF((U64&lt;W64),1,0))</f>
        <v>8</v>
      </c>
      <c r="AH63" s="18">
        <f>AF63-AG63</f>
        <v>-8</v>
      </c>
      <c r="AI63" s="17">
        <f>SUM(E62:E64,I62:I64,M62:M64,Q62:Q64,U62:U64)</f>
        <v>114</v>
      </c>
      <c r="AJ63" s="17">
        <f>SUM(G62:G64,K62:K64,O62:O64,S62:S64,W62:W64)</f>
        <v>168</v>
      </c>
      <c r="AK63" s="16">
        <f>AI63-AJ63</f>
        <v>-54</v>
      </c>
      <c r="AL63" s="54"/>
      <c r="AM63" s="54"/>
      <c r="AN63" s="54"/>
      <c r="AO63" s="54"/>
      <c r="AP63" s="54"/>
      <c r="AQ63" s="55"/>
      <c r="AR63" s="55"/>
      <c r="AS63" s="55"/>
      <c r="AT63" s="55"/>
      <c r="AU63" s="55"/>
      <c r="AV63" s="55"/>
      <c r="AW63" s="55"/>
      <c r="AX63" s="55"/>
      <c r="AY63" s="56"/>
      <c r="AZ63" s="56"/>
      <c r="BA63" s="56"/>
      <c r="BB63" s="56"/>
      <c r="BO63" s="51"/>
      <c r="BP63" s="51"/>
      <c r="BQ63" s="51"/>
      <c r="BR63" s="51"/>
      <c r="BS63" s="51"/>
      <c r="BT63" s="51"/>
      <c r="BU63" s="51"/>
    </row>
    <row r="64" spans="3:80" ht="11.1" customHeight="1" x14ac:dyDescent="0.15">
      <c r="C64" s="71"/>
      <c r="D64" s="74"/>
      <c r="E64" s="43" t="str">
        <f>IF(K61="","",K61)</f>
        <v/>
      </c>
      <c r="F64" s="23" t="str">
        <f t="shared" si="3"/>
        <v/>
      </c>
      <c r="G64" s="42" t="str">
        <f>IF(I61="","",I61)</f>
        <v/>
      </c>
      <c r="H64" s="302" t="str">
        <f>IF(J61="","",J61)</f>
        <v/>
      </c>
      <c r="I64" s="303"/>
      <c r="J64" s="280"/>
      <c r="K64" s="280"/>
      <c r="L64" s="281"/>
      <c r="M64" s="41"/>
      <c r="N64" s="23" t="str">
        <f t="shared" si="0"/>
        <v/>
      </c>
      <c r="O64" s="39"/>
      <c r="P64" s="298"/>
      <c r="Q64" s="41"/>
      <c r="R64" s="40" t="str">
        <f t="shared" si="1"/>
        <v/>
      </c>
      <c r="S64" s="39"/>
      <c r="T64" s="298"/>
      <c r="U64" s="41"/>
      <c r="V64" s="40" t="str">
        <f t="shared" si="2"/>
        <v/>
      </c>
      <c r="W64" s="39"/>
      <c r="X64" s="300"/>
      <c r="Y64" s="6">
        <f>AD63</f>
        <v>0</v>
      </c>
      <c r="Z64" s="5" t="s">
        <v>9</v>
      </c>
      <c r="AA64" s="5">
        <f>AE63</f>
        <v>4</v>
      </c>
      <c r="AB64" s="4" t="s">
        <v>6</v>
      </c>
      <c r="AC64" s="7"/>
      <c r="AD64" s="12"/>
      <c r="AE64" s="9"/>
      <c r="AF64" s="11"/>
      <c r="AG64" s="10"/>
      <c r="AH64" s="8"/>
      <c r="AI64" s="9"/>
      <c r="AJ64" s="9"/>
      <c r="AK64" s="8"/>
      <c r="AL64" s="54"/>
      <c r="AM64" s="54"/>
      <c r="AN64" s="54"/>
      <c r="AO64" s="54"/>
      <c r="AP64" s="54"/>
      <c r="AQ64" s="55"/>
      <c r="AR64" s="55"/>
      <c r="AS64" s="55"/>
      <c r="AT64" s="55"/>
      <c r="AU64" s="55"/>
      <c r="AV64" s="55"/>
      <c r="AW64" s="55"/>
      <c r="AX64" s="55"/>
      <c r="AY64" s="56"/>
      <c r="AZ64" s="56"/>
      <c r="BA64" s="56"/>
      <c r="BB64" s="56"/>
      <c r="BO64" s="51"/>
      <c r="BP64" s="51"/>
      <c r="BQ64" s="51"/>
      <c r="BR64" s="51"/>
      <c r="BS64" s="51"/>
      <c r="BT64" s="51"/>
      <c r="BU64" s="51"/>
    </row>
    <row r="65" spans="3:73" ht="11.1" customHeight="1" x14ac:dyDescent="0.15">
      <c r="C65" s="75" t="s">
        <v>48</v>
      </c>
      <c r="D65" s="73" t="s">
        <v>25</v>
      </c>
      <c r="E65" s="25">
        <f>IF(O59="","",O59)</f>
        <v>29</v>
      </c>
      <c r="F65" s="26" t="str">
        <f t="shared" si="3"/>
        <v>-</v>
      </c>
      <c r="G65" s="22">
        <f>IF(M59="","",M59)</f>
        <v>27</v>
      </c>
      <c r="H65" s="288" t="str">
        <f>IF(P59="","",IF(P59="○","×",IF(P59="×","○")))</f>
        <v>○</v>
      </c>
      <c r="I65" s="24">
        <f>IF(O62="","",O62)</f>
        <v>21</v>
      </c>
      <c r="J65" s="23" t="str">
        <f t="shared" ref="J65:J73" si="4">IF(I65="","","-")</f>
        <v>-</v>
      </c>
      <c r="K65" s="22">
        <f>IF(M62="","",M62)</f>
        <v>16</v>
      </c>
      <c r="L65" s="288" t="str">
        <f>IF(P62="","",IF(P62="○","×",IF(P62="×","○")))</f>
        <v>○</v>
      </c>
      <c r="M65" s="290"/>
      <c r="N65" s="291"/>
      <c r="O65" s="291"/>
      <c r="P65" s="292"/>
      <c r="Q65" s="30">
        <v>21</v>
      </c>
      <c r="R65" s="23" t="str">
        <f t="shared" si="1"/>
        <v>-</v>
      </c>
      <c r="S65" s="29">
        <v>13</v>
      </c>
      <c r="T65" s="297" t="str">
        <f>IF(Q65&lt;&gt;"",IF(Q65&gt;S65,IF(Q66&gt;S66,"○",IF(Q67&gt;S67,"○","×")),IF(Q66&gt;S66,IF(Q67&gt;S67,"○","×"),"×")),"")</f>
        <v>○</v>
      </c>
      <c r="U65" s="30">
        <v>21</v>
      </c>
      <c r="V65" s="23" t="str">
        <f t="shared" si="2"/>
        <v>-</v>
      </c>
      <c r="W65" s="29">
        <v>17</v>
      </c>
      <c r="X65" s="299" t="str">
        <f>IF(U65&lt;&gt;"",IF(U65&gt;W65,IF(U66&gt;W66,"○",IF(U67&gt;W67,"○","×")),IF(U66&gt;W66,IF(U67&gt;W67,"○","×"),"×")),"")</f>
        <v>○</v>
      </c>
      <c r="Y65" s="294" t="s">
        <v>148</v>
      </c>
      <c r="Z65" s="295"/>
      <c r="AA65" s="295"/>
      <c r="AB65" s="296"/>
      <c r="AC65" s="7"/>
      <c r="AD65" s="21"/>
      <c r="AE65" s="17"/>
      <c r="AF65" s="20"/>
      <c r="AG65" s="19"/>
      <c r="AH65" s="16"/>
      <c r="AI65" s="17"/>
      <c r="AJ65" s="17"/>
      <c r="AK65" s="16"/>
      <c r="AL65" s="54"/>
      <c r="AM65" s="54"/>
      <c r="AN65" s="54"/>
      <c r="AO65" s="54"/>
      <c r="AP65" s="54"/>
      <c r="AQ65" s="55"/>
      <c r="AR65" s="55"/>
      <c r="AS65" s="55"/>
      <c r="AT65" s="55"/>
      <c r="AU65" s="55"/>
      <c r="AV65" s="55"/>
      <c r="AW65" s="55"/>
      <c r="AX65" s="55"/>
      <c r="AY65" s="56"/>
      <c r="AZ65" s="56"/>
      <c r="BA65" s="56"/>
      <c r="BB65" s="56"/>
      <c r="BO65" s="51"/>
      <c r="BP65" s="51"/>
      <c r="BQ65" s="51"/>
      <c r="BR65" s="51"/>
      <c r="BS65" s="51"/>
      <c r="BT65" s="51"/>
      <c r="BU65" s="51"/>
    </row>
    <row r="66" spans="3:73" ht="11.1" customHeight="1" x14ac:dyDescent="0.15">
      <c r="C66" s="75" t="s">
        <v>49</v>
      </c>
      <c r="D66" s="69" t="s">
        <v>25</v>
      </c>
      <c r="E66" s="25">
        <f>IF(O60="","",O60)</f>
        <v>24</v>
      </c>
      <c r="F66" s="23" t="str">
        <f t="shared" si="3"/>
        <v>-</v>
      </c>
      <c r="G66" s="22">
        <f>IF(M60="","",M60)</f>
        <v>22</v>
      </c>
      <c r="H66" s="289" t="str">
        <f>IF(J63="","",J63)</f>
        <v/>
      </c>
      <c r="I66" s="24">
        <f>IF(O63="","",O63)</f>
        <v>21</v>
      </c>
      <c r="J66" s="23" t="str">
        <f t="shared" si="4"/>
        <v>-</v>
      </c>
      <c r="K66" s="22">
        <f>IF(M63="","",M63)</f>
        <v>12</v>
      </c>
      <c r="L66" s="289" t="str">
        <f>IF(N63="","",N63)</f>
        <v>-</v>
      </c>
      <c r="M66" s="293"/>
      <c r="N66" s="277"/>
      <c r="O66" s="277"/>
      <c r="P66" s="278"/>
      <c r="Q66" s="30">
        <v>21</v>
      </c>
      <c r="R66" s="23" t="str">
        <f t="shared" si="1"/>
        <v>-</v>
      </c>
      <c r="S66" s="29">
        <v>12</v>
      </c>
      <c r="T66" s="297"/>
      <c r="U66" s="30">
        <v>21</v>
      </c>
      <c r="V66" s="23" t="str">
        <f t="shared" si="2"/>
        <v>-</v>
      </c>
      <c r="W66" s="29">
        <v>13</v>
      </c>
      <c r="X66" s="300"/>
      <c r="Y66" s="285"/>
      <c r="Z66" s="286"/>
      <c r="AA66" s="286"/>
      <c r="AB66" s="287"/>
      <c r="AC66" s="7"/>
      <c r="AD66" s="21">
        <f>COUNTIF(E65:X67,"○")</f>
        <v>4</v>
      </c>
      <c r="AE66" s="17">
        <f>COUNTIF(E65:X67,"×")</f>
        <v>0</v>
      </c>
      <c r="AF66" s="20">
        <f>(IF((E65&gt;G65),1,0))+(IF((E66&gt;G66),1,0))+(IF((E67&gt;G67),1,0))+(IF((I65&gt;K65),1,0))+(IF((I66&gt;K66),1,0))+(IF((I67&gt;K67),1,0))+(IF((M65&gt;O65),1,0))+(IF((M66&gt;O66),1,0))+(IF((M67&gt;O67),1,0))+(IF((Q65&gt;S65),1,0))+(IF((Q66&gt;S66),1,0))+(IF((Q67&gt;S67),1,0))+(IF((U65&gt;W65),1,0))+(IF((U66&gt;W66),1,0))+(IF((U67&gt;W67),1,0))</f>
        <v>8</v>
      </c>
      <c r="AG66" s="19">
        <f>(IF((E65&lt;G65),1,0))+(IF((E66&lt;G66),1,0))+(IF((E67&lt;G67),1,0))+(IF((I65&lt;K65),1,0))+(IF((I66&lt;K66),1,0))+(IF((I67&lt;K67),1,0))+(IF((M65&lt;O65),1,0))+(IF((M66&lt;O66),1,0))+(IF((M67&lt;O67),1,0))+(IF((Q65&lt;S65),1,0))+(IF((Q66&lt;S66),1,0))+(IF((Q67&lt;S67),1,0))+(IF((U65&lt;W65),1,0))+(IF((U66&lt;W66),1,0))+(IF((U67&lt;W67),1,0))</f>
        <v>0</v>
      </c>
      <c r="AH66" s="18">
        <f>AF66-AG66</f>
        <v>8</v>
      </c>
      <c r="AI66" s="17">
        <f>SUM(E65:E67,I65:I67,M65:M67,Q65:Q67,U65:U67)</f>
        <v>179</v>
      </c>
      <c r="AJ66" s="17">
        <f>SUM(G65:G67,K65:K67,O65:O67,S65:S67,W65:W67)</f>
        <v>132</v>
      </c>
      <c r="AK66" s="16">
        <f>AI66-AJ66</f>
        <v>47</v>
      </c>
      <c r="AL66" s="54"/>
      <c r="AM66" s="54"/>
      <c r="AN66" s="54"/>
      <c r="AO66" s="54"/>
      <c r="AP66" s="54"/>
      <c r="AQ66" s="55"/>
      <c r="AR66" s="55"/>
      <c r="AS66" s="55"/>
      <c r="AT66" s="55"/>
      <c r="AU66" s="55"/>
      <c r="AV66" s="55"/>
      <c r="AW66" s="55"/>
      <c r="AX66" s="55"/>
      <c r="AY66" s="56"/>
      <c r="AZ66" s="56"/>
      <c r="BA66" s="56"/>
      <c r="BB66" s="56"/>
      <c r="BO66" s="51"/>
      <c r="BP66" s="51"/>
      <c r="BQ66" s="51"/>
      <c r="BR66" s="51"/>
      <c r="BS66" s="51"/>
      <c r="BT66" s="51"/>
      <c r="BU66" s="51"/>
    </row>
    <row r="67" spans="3:73" ht="11.1" customHeight="1" x14ac:dyDescent="0.15">
      <c r="C67" s="71"/>
      <c r="D67" s="72"/>
      <c r="E67" s="25" t="str">
        <f>IF(O61="","",O61)</f>
        <v/>
      </c>
      <c r="F67" s="23" t="str">
        <f t="shared" si="3"/>
        <v/>
      </c>
      <c r="G67" s="22" t="str">
        <f>IF(M61="","",M61)</f>
        <v/>
      </c>
      <c r="H67" s="289" t="str">
        <f>IF(J64="","",J64)</f>
        <v/>
      </c>
      <c r="I67" s="24" t="str">
        <f>IF(O64="","",O64)</f>
        <v/>
      </c>
      <c r="J67" s="23" t="str">
        <f t="shared" si="4"/>
        <v/>
      </c>
      <c r="K67" s="22" t="str">
        <f>IF(M64="","",M64)</f>
        <v/>
      </c>
      <c r="L67" s="289" t="str">
        <f>IF(N64="","",N64)</f>
        <v/>
      </c>
      <c r="M67" s="293"/>
      <c r="N67" s="277"/>
      <c r="O67" s="277"/>
      <c r="P67" s="278"/>
      <c r="Q67" s="30"/>
      <c r="R67" s="23" t="str">
        <f t="shared" si="1"/>
        <v/>
      </c>
      <c r="S67" s="29"/>
      <c r="T67" s="298"/>
      <c r="U67" s="30"/>
      <c r="V67" s="23" t="str">
        <f t="shared" si="2"/>
        <v/>
      </c>
      <c r="W67" s="29"/>
      <c r="X67" s="301"/>
      <c r="Y67" s="6">
        <f>AD66</f>
        <v>4</v>
      </c>
      <c r="Z67" s="5" t="s">
        <v>9</v>
      </c>
      <c r="AA67" s="5">
        <f>AE66</f>
        <v>0</v>
      </c>
      <c r="AB67" s="4" t="s">
        <v>6</v>
      </c>
      <c r="AC67" s="7"/>
      <c r="AD67" s="21"/>
      <c r="AE67" s="17"/>
      <c r="AF67" s="20"/>
      <c r="AG67" s="19"/>
      <c r="AH67" s="16"/>
      <c r="AI67" s="17"/>
      <c r="AJ67" s="17"/>
      <c r="AK67" s="16"/>
      <c r="AL67" s="54"/>
      <c r="AM67" s="54"/>
      <c r="AN67" s="54"/>
      <c r="AO67" s="54"/>
      <c r="AP67" s="54"/>
      <c r="AQ67" s="55"/>
      <c r="AR67" s="55"/>
      <c r="AS67" s="55"/>
      <c r="AT67" s="55"/>
      <c r="AU67" s="55"/>
      <c r="AV67" s="55"/>
      <c r="AW67" s="55"/>
      <c r="AX67" s="55"/>
      <c r="AY67" s="56"/>
      <c r="AZ67" s="56"/>
      <c r="BA67" s="56"/>
      <c r="BB67" s="56"/>
      <c r="BO67" s="51"/>
      <c r="BP67" s="51"/>
      <c r="BQ67" s="51"/>
      <c r="BR67" s="51"/>
      <c r="BS67" s="51"/>
      <c r="BT67" s="51"/>
      <c r="BU67" s="51"/>
    </row>
    <row r="68" spans="3:73" ht="11.1" customHeight="1" x14ac:dyDescent="0.15">
      <c r="C68" s="68" t="s">
        <v>50</v>
      </c>
      <c r="D68" s="73" t="s">
        <v>28</v>
      </c>
      <c r="E68" s="28">
        <f>IF(S59="","",S59)</f>
        <v>19</v>
      </c>
      <c r="F68" s="26" t="str">
        <f t="shared" si="3"/>
        <v>-</v>
      </c>
      <c r="G68" s="155">
        <f>IF(Q59="","",Q59)</f>
        <v>21</v>
      </c>
      <c r="H68" s="305" t="str">
        <f>IF(T59="","",IF(T59="○","×",IF(T59="×","○")))</f>
        <v>×</v>
      </c>
      <c r="I68" s="27">
        <f>IF(S62="","",S62)</f>
        <v>21</v>
      </c>
      <c r="J68" s="26" t="str">
        <f t="shared" si="4"/>
        <v>-</v>
      </c>
      <c r="K68" s="155">
        <f>IF(Q62="","",Q62)</f>
        <v>17</v>
      </c>
      <c r="L68" s="288" t="str">
        <f>IF(T62="","",IF(T62="○","×",IF(T62="×","○")))</f>
        <v>○</v>
      </c>
      <c r="M68" s="155">
        <f>IF(S65="","",S65)</f>
        <v>13</v>
      </c>
      <c r="N68" s="26" t="str">
        <f t="shared" ref="N68:N73" si="5">IF(M68="","","-")</f>
        <v>-</v>
      </c>
      <c r="O68" s="155">
        <f>IF(Q65="","",Q65)</f>
        <v>21</v>
      </c>
      <c r="P68" s="288" t="str">
        <f>IF(T65="","",IF(T65="○","×",IF(T65="×","○")))</f>
        <v>×</v>
      </c>
      <c r="Q68" s="290"/>
      <c r="R68" s="291"/>
      <c r="S68" s="291"/>
      <c r="T68" s="292"/>
      <c r="U68" s="32">
        <v>18</v>
      </c>
      <c r="V68" s="26" t="str">
        <f t="shared" si="2"/>
        <v>-</v>
      </c>
      <c r="W68" s="31">
        <v>21</v>
      </c>
      <c r="X68" s="300" t="str">
        <f>IF(U68&lt;&gt;"",IF(U68&gt;W68,IF(U69&gt;W69,"○",IF(U70&gt;W70,"○","×")),IF(U69&gt;W69,IF(U70&gt;W70,"○","×"),"×")),"")</f>
        <v>×</v>
      </c>
      <c r="Y68" s="294" t="s">
        <v>158</v>
      </c>
      <c r="Z68" s="295"/>
      <c r="AA68" s="295"/>
      <c r="AB68" s="296"/>
      <c r="AC68" s="7"/>
      <c r="AD68" s="37"/>
      <c r="AE68" s="34"/>
      <c r="AF68" s="36"/>
      <c r="AG68" s="35"/>
      <c r="AH68" s="33"/>
      <c r="AI68" s="34"/>
      <c r="AJ68" s="34"/>
      <c r="AK68" s="33"/>
      <c r="AL68" s="54"/>
      <c r="AM68" s="54"/>
      <c r="AN68" s="54"/>
      <c r="AO68" s="54"/>
      <c r="AP68" s="54"/>
      <c r="AQ68" s="55"/>
      <c r="AR68" s="55"/>
      <c r="AS68" s="55"/>
      <c r="AT68" s="55"/>
      <c r="AU68" s="55"/>
      <c r="AV68" s="55"/>
      <c r="AW68" s="55"/>
      <c r="AX68" s="55"/>
      <c r="AY68" s="56"/>
      <c r="AZ68" s="56"/>
      <c r="BA68" s="56"/>
      <c r="BB68" s="56"/>
      <c r="BO68" s="51"/>
      <c r="BP68" s="51"/>
      <c r="BQ68" s="51"/>
      <c r="BR68" s="51"/>
      <c r="BS68" s="51"/>
      <c r="BT68" s="51"/>
      <c r="BU68" s="51"/>
    </row>
    <row r="69" spans="3:73" ht="11.1" customHeight="1" x14ac:dyDescent="0.15">
      <c r="C69" s="68" t="s">
        <v>51</v>
      </c>
      <c r="D69" s="69" t="s">
        <v>44</v>
      </c>
      <c r="E69" s="25">
        <f>IF(S60="","",S60)</f>
        <v>21</v>
      </c>
      <c r="F69" s="23" t="str">
        <f t="shared" si="3"/>
        <v>-</v>
      </c>
      <c r="G69" s="22">
        <f>IF(Q60="","",Q60)</f>
        <v>19</v>
      </c>
      <c r="H69" s="306" t="str">
        <f>IF(J66="","",J66)</f>
        <v>-</v>
      </c>
      <c r="I69" s="24">
        <f>IF(S63="","",S63)</f>
        <v>21</v>
      </c>
      <c r="J69" s="23" t="str">
        <f t="shared" si="4"/>
        <v>-</v>
      </c>
      <c r="K69" s="22">
        <f>IF(Q63="","",Q63)</f>
        <v>17</v>
      </c>
      <c r="L69" s="289" t="str">
        <f>IF(N66="","",N66)</f>
        <v/>
      </c>
      <c r="M69" s="22">
        <f>IF(S66="","",S66)</f>
        <v>12</v>
      </c>
      <c r="N69" s="23" t="str">
        <f t="shared" si="5"/>
        <v>-</v>
      </c>
      <c r="O69" s="22">
        <f>IF(Q66="","",Q66)</f>
        <v>21</v>
      </c>
      <c r="P69" s="289" t="str">
        <f>IF(R66="","",R66)</f>
        <v>-</v>
      </c>
      <c r="Q69" s="293"/>
      <c r="R69" s="277"/>
      <c r="S69" s="277"/>
      <c r="T69" s="278"/>
      <c r="U69" s="30">
        <v>21</v>
      </c>
      <c r="V69" s="23" t="str">
        <f t="shared" si="2"/>
        <v>-</v>
      </c>
      <c r="W69" s="29">
        <v>18</v>
      </c>
      <c r="X69" s="300"/>
      <c r="Y69" s="285"/>
      <c r="Z69" s="286"/>
      <c r="AA69" s="286"/>
      <c r="AB69" s="287"/>
      <c r="AC69" s="7"/>
      <c r="AD69" s="21">
        <f>COUNTIF(E68:X70,"○")</f>
        <v>1</v>
      </c>
      <c r="AE69" s="17">
        <f>COUNTIF(E68:X70,"×")</f>
        <v>3</v>
      </c>
      <c r="AF69" s="20">
        <f>(IF((E68&gt;G68),1,0))+(IF((E69&gt;G69),1,0))+(IF((E70&gt;G70),1,0))+(IF((I68&gt;K68),1,0))+(IF((I69&gt;K69),1,0))+(IF((I70&gt;K70),1,0))+(IF((M68&gt;O68),1,0))+(IF((M69&gt;O69),1,0))+(IF((M70&gt;O70),1,0))+(IF((Q68&gt;S68),1,0))+(IF((Q69&gt;S69),1,0))+(IF((Q70&gt;S70),1,0))+(IF((U68&gt;W68),1,0))+(IF((U69&gt;W69),1,0))+(IF((U70&gt;W70),1,0))</f>
        <v>4</v>
      </c>
      <c r="AG69" s="19">
        <f>(IF((E68&lt;G68),1,0))+(IF((E69&lt;G69),1,0))+(IF((E70&lt;G70),1,0))+(IF((I68&lt;K68),1,0))+(IF((I69&lt;K69),1,0))+(IF((I70&lt;K70),1,0))+(IF((M68&lt;O68),1,0))+(IF((M69&lt;O69),1,0))+(IF((M70&lt;O70),1,0))+(IF((Q68&lt;S68),1,0))+(IF((Q69&lt;S69),1,0))+(IF((Q70&lt;S70),1,0))+(IF((U68&lt;W68),1,0))+(IF((U69&lt;W69),1,0))+(IF((U70&lt;W70),1,0))</f>
        <v>6</v>
      </c>
      <c r="AH69" s="18">
        <f>AF69-AG69</f>
        <v>-2</v>
      </c>
      <c r="AI69" s="17">
        <f>SUM(E68:E70,I68:I70,M68:M70,Q68:Q70,U68:U70)</f>
        <v>181</v>
      </c>
      <c r="AJ69" s="17">
        <f>SUM(G68:G70,K68:K70,O68:O70,S68:S70,W68:W70)</f>
        <v>197</v>
      </c>
      <c r="AK69" s="16">
        <f>AI69-AJ69</f>
        <v>-16</v>
      </c>
      <c r="AL69" s="54"/>
      <c r="AM69" s="54"/>
      <c r="AN69" s="54"/>
      <c r="AO69" s="54"/>
      <c r="AP69" s="54"/>
      <c r="AQ69" s="55"/>
      <c r="AR69" s="55"/>
      <c r="AS69" s="55"/>
      <c r="AT69" s="55"/>
      <c r="AU69" s="55"/>
      <c r="AV69" s="55"/>
      <c r="AW69" s="55"/>
      <c r="AX69" s="55"/>
      <c r="AY69" s="56"/>
      <c r="AZ69" s="56"/>
      <c r="BA69" s="56"/>
      <c r="BB69" s="56"/>
      <c r="BO69" s="51"/>
      <c r="BP69" s="51"/>
      <c r="BQ69" s="51"/>
      <c r="BR69" s="51"/>
      <c r="BS69" s="51"/>
      <c r="BT69" s="51"/>
      <c r="BU69" s="51"/>
    </row>
    <row r="70" spans="3:73" ht="11.1" customHeight="1" x14ac:dyDescent="0.15">
      <c r="C70" s="75"/>
      <c r="D70" s="72"/>
      <c r="E70" s="25">
        <f>IF(S61="","",S61)</f>
        <v>17</v>
      </c>
      <c r="F70" s="23" t="str">
        <f t="shared" si="3"/>
        <v>-</v>
      </c>
      <c r="G70" s="22">
        <f>IF(Q61="","",Q61)</f>
        <v>21</v>
      </c>
      <c r="H70" s="306" t="str">
        <f>IF(J67="","",J67)</f>
        <v/>
      </c>
      <c r="I70" s="24" t="str">
        <f>IF(S64="","",S64)</f>
        <v/>
      </c>
      <c r="J70" s="23" t="str">
        <f t="shared" si="4"/>
        <v/>
      </c>
      <c r="K70" s="22" t="str">
        <f>IF(Q64="","",Q64)</f>
        <v/>
      </c>
      <c r="L70" s="289" t="str">
        <f>IF(N67="","",N67)</f>
        <v/>
      </c>
      <c r="M70" s="22" t="str">
        <f>IF(S67="","",S67)</f>
        <v/>
      </c>
      <c r="N70" s="23" t="str">
        <f t="shared" si="5"/>
        <v/>
      </c>
      <c r="O70" s="22" t="str">
        <f>IF(Q67="","",Q67)</f>
        <v/>
      </c>
      <c r="P70" s="289" t="str">
        <f>IF(R67="","",R67)</f>
        <v/>
      </c>
      <c r="Q70" s="293"/>
      <c r="R70" s="277"/>
      <c r="S70" s="277"/>
      <c r="T70" s="278"/>
      <c r="U70" s="30">
        <v>18</v>
      </c>
      <c r="V70" s="23" t="str">
        <f t="shared" si="2"/>
        <v>-</v>
      </c>
      <c r="W70" s="29">
        <v>21</v>
      </c>
      <c r="X70" s="301"/>
      <c r="Y70" s="6">
        <f>AD69</f>
        <v>1</v>
      </c>
      <c r="Z70" s="5" t="s">
        <v>9</v>
      </c>
      <c r="AA70" s="5">
        <f>AE69</f>
        <v>3</v>
      </c>
      <c r="AB70" s="4" t="s">
        <v>6</v>
      </c>
      <c r="AC70" s="7"/>
      <c r="AD70" s="12"/>
      <c r="AE70" s="9"/>
      <c r="AF70" s="11"/>
      <c r="AG70" s="10"/>
      <c r="AH70" s="8"/>
      <c r="AI70" s="9"/>
      <c r="AJ70" s="9"/>
      <c r="AK70" s="8"/>
      <c r="AL70" s="54"/>
      <c r="AM70" s="54"/>
      <c r="AN70" s="54"/>
      <c r="AO70" s="54"/>
      <c r="AP70" s="54"/>
      <c r="AQ70" s="55"/>
      <c r="AR70" s="55"/>
      <c r="AS70" s="55"/>
      <c r="AT70" s="55"/>
      <c r="AU70" s="55"/>
      <c r="AV70" s="55"/>
      <c r="AW70" s="55"/>
      <c r="AX70" s="55"/>
      <c r="AY70" s="56"/>
      <c r="AZ70" s="56"/>
      <c r="BA70" s="56"/>
      <c r="BB70" s="56"/>
      <c r="BO70" s="51"/>
      <c r="BP70" s="51"/>
      <c r="BQ70" s="51"/>
      <c r="BR70" s="51"/>
      <c r="BS70" s="51"/>
      <c r="BT70" s="51"/>
      <c r="BU70" s="51"/>
    </row>
    <row r="71" spans="3:73" ht="11.1" customHeight="1" x14ac:dyDescent="0.15">
      <c r="C71" s="76" t="s">
        <v>52</v>
      </c>
      <c r="D71" s="88" t="s">
        <v>25</v>
      </c>
      <c r="E71" s="28">
        <f>IF(W59="","",W59)</f>
        <v>11</v>
      </c>
      <c r="F71" s="26" t="str">
        <f t="shared" si="3"/>
        <v>-</v>
      </c>
      <c r="G71" s="155">
        <f>IF(U59="","",U59)</f>
        <v>21</v>
      </c>
      <c r="H71" s="305" t="str">
        <f>IF(X59="","",IF(X59="○","×",IF(X59="×","○")))</f>
        <v>×</v>
      </c>
      <c r="I71" s="27">
        <f>IF(W62="","",W62)</f>
        <v>21</v>
      </c>
      <c r="J71" s="26" t="str">
        <f t="shared" si="4"/>
        <v>-</v>
      </c>
      <c r="K71" s="155">
        <f>IF(U62="","",U62)</f>
        <v>17</v>
      </c>
      <c r="L71" s="288" t="str">
        <f>IF(X62="","",IF(X62="○","×",IF(X62="×","○")))</f>
        <v>○</v>
      </c>
      <c r="M71" s="155">
        <f>IF(W65="","",W65)</f>
        <v>17</v>
      </c>
      <c r="N71" s="26" t="str">
        <f t="shared" si="5"/>
        <v>-</v>
      </c>
      <c r="O71" s="155">
        <f>IF(U65="","",U65)</f>
        <v>21</v>
      </c>
      <c r="P71" s="288" t="str">
        <f>IF(X65="","",IF(X65="○","×",IF(X65="×","○")))</f>
        <v>×</v>
      </c>
      <c r="Q71" s="27">
        <f>IF(W68="","",W68)</f>
        <v>21</v>
      </c>
      <c r="R71" s="26" t="str">
        <f>IF(Q71="","","-")</f>
        <v>-</v>
      </c>
      <c r="S71" s="155">
        <f>IF(U68="","",U68)</f>
        <v>18</v>
      </c>
      <c r="T71" s="288" t="str">
        <f>IF(X68="","",IF(X68="○","×",IF(X68="×","○")))</f>
        <v>○</v>
      </c>
      <c r="U71" s="290"/>
      <c r="V71" s="291"/>
      <c r="W71" s="291"/>
      <c r="X71" s="292"/>
      <c r="Y71" s="294" t="s">
        <v>157</v>
      </c>
      <c r="Z71" s="295"/>
      <c r="AA71" s="295"/>
      <c r="AB71" s="296"/>
      <c r="AC71" s="7"/>
      <c r="AD71" s="21"/>
      <c r="AE71" s="17"/>
      <c r="AF71" s="20"/>
      <c r="AG71" s="19"/>
      <c r="AH71" s="16"/>
      <c r="AI71" s="17"/>
      <c r="AJ71" s="17"/>
      <c r="AK71" s="16"/>
      <c r="AL71" s="54"/>
      <c r="AM71" s="54"/>
      <c r="AN71" s="54"/>
      <c r="AO71" s="54"/>
      <c r="AP71" s="54"/>
      <c r="AQ71" s="55"/>
      <c r="AR71" s="55"/>
      <c r="AS71" s="55"/>
      <c r="AT71" s="55"/>
      <c r="AU71" s="55"/>
      <c r="AV71" s="55"/>
      <c r="AW71" s="55"/>
      <c r="AX71" s="55"/>
      <c r="AY71" s="56"/>
      <c r="AZ71" s="56"/>
      <c r="BA71" s="56"/>
      <c r="BB71" s="56"/>
      <c r="BO71" s="51"/>
      <c r="BP71" s="51"/>
      <c r="BQ71" s="51"/>
      <c r="BR71" s="51"/>
      <c r="BS71" s="51"/>
      <c r="BT71" s="51"/>
      <c r="BU71" s="51"/>
    </row>
    <row r="72" spans="3:73" ht="11.1" customHeight="1" x14ac:dyDescent="0.15">
      <c r="C72" s="75" t="s">
        <v>53</v>
      </c>
      <c r="D72" s="69" t="s">
        <v>25</v>
      </c>
      <c r="E72" s="25">
        <f>IF(W60="","",W60)</f>
        <v>13</v>
      </c>
      <c r="F72" s="23" t="str">
        <f t="shared" si="3"/>
        <v>-</v>
      </c>
      <c r="G72" s="22">
        <f>IF(U60="","",U60)</f>
        <v>21</v>
      </c>
      <c r="H72" s="306" t="str">
        <f>IF(J63="","",J63)</f>
        <v/>
      </c>
      <c r="I72" s="24">
        <f>IF(W63="","",W63)</f>
        <v>21</v>
      </c>
      <c r="J72" s="23" t="str">
        <f t="shared" si="4"/>
        <v>-</v>
      </c>
      <c r="K72" s="22">
        <f>IF(U63="","",U63)</f>
        <v>14</v>
      </c>
      <c r="L72" s="289" t="str">
        <f>IF(N69="","",N69)</f>
        <v>-</v>
      </c>
      <c r="M72" s="22">
        <f>IF(W66="","",W66)</f>
        <v>13</v>
      </c>
      <c r="N72" s="23" t="str">
        <f t="shared" si="5"/>
        <v>-</v>
      </c>
      <c r="O72" s="22">
        <f>IF(U66="","",U66)</f>
        <v>21</v>
      </c>
      <c r="P72" s="289" t="str">
        <f>IF(R69="","",R69)</f>
        <v/>
      </c>
      <c r="Q72" s="24">
        <f>IF(W69="","",W69)</f>
        <v>18</v>
      </c>
      <c r="R72" s="23" t="str">
        <f>IF(Q72="","","-")</f>
        <v>-</v>
      </c>
      <c r="S72" s="22">
        <f>IF(U69="","",U69)</f>
        <v>21</v>
      </c>
      <c r="T72" s="289" t="str">
        <f>IF(V69="","",V69)</f>
        <v>-</v>
      </c>
      <c r="U72" s="293"/>
      <c r="V72" s="277"/>
      <c r="W72" s="277"/>
      <c r="X72" s="278"/>
      <c r="Y72" s="285"/>
      <c r="Z72" s="286"/>
      <c r="AA72" s="286"/>
      <c r="AB72" s="287"/>
      <c r="AC72" s="7"/>
      <c r="AD72" s="21">
        <f>COUNTIF(E71:X73,"○")</f>
        <v>2</v>
      </c>
      <c r="AE72" s="17">
        <f>COUNTIF(E71:X73,"×")</f>
        <v>2</v>
      </c>
      <c r="AF72" s="20">
        <f>(IF((E71&gt;G71),1,0))+(IF((E72&gt;G72),1,0))+(IF((E73&gt;G73),1,0))+(IF((I71&gt;K71),1,0))+(IF((I72&gt;K72),1,0))+(IF((I73&gt;K73),1,0))+(IF((M71&gt;O71),1,0))+(IF((M72&gt;O72),1,0))+(IF((M73&gt;O73),1,0))+(IF((Q71&gt;S71),1,0))+(IF((Q72&gt;S72),1,0))+(IF((Q73&gt;S73),1,0))+(IF((U71&gt;W71),1,0))+(IF((U72&gt;W72),1,0))+(IF((U73&gt;W73),1,0))</f>
        <v>4</v>
      </c>
      <c r="AG72" s="19">
        <f>(IF((E71&lt;G71),1,0))+(IF((E72&lt;G72),1,0))+(IF((E73&lt;G73),1,0))+(IF((I71&lt;K71),1,0))+(IF((I72&lt;K72),1,0))+(IF((I73&lt;K73),1,0))+(IF((M71&lt;O71),1,0))+(IF((M72&lt;O72),1,0))+(IF((M73&lt;O73),1,0))+(IF((Q71&lt;S71),1,0))+(IF((Q72&lt;S72),1,0))+(IF((Q73&lt;S73),1,0))+(IF((U71&lt;W71),1,0))+(IF((U72&lt;W72),1,0))+(IF((U73&lt;W73),1,0))</f>
        <v>5</v>
      </c>
      <c r="AH72" s="18">
        <f>AF72-AG72</f>
        <v>-1</v>
      </c>
      <c r="AI72" s="17">
        <f>SUM(E71:E73,I71:I73,M71:M73,Q71:Q73,U71:U73)</f>
        <v>156</v>
      </c>
      <c r="AJ72" s="17">
        <f>SUM(G71:G73,K71:K73,O71:O73,S71:S73,W71:W73)</f>
        <v>172</v>
      </c>
      <c r="AK72" s="16">
        <f>AI72-AJ72</f>
        <v>-16</v>
      </c>
      <c r="AL72" s="54"/>
      <c r="AM72" s="54"/>
      <c r="AN72" s="54"/>
      <c r="AO72" s="54"/>
      <c r="AP72" s="54"/>
      <c r="AQ72" s="55"/>
      <c r="AR72" s="55"/>
      <c r="AS72" s="55"/>
      <c r="AT72" s="55"/>
      <c r="AU72" s="55"/>
      <c r="AV72" s="55"/>
      <c r="AW72" s="55"/>
      <c r="AX72" s="55"/>
      <c r="AY72" s="56"/>
      <c r="AZ72" s="56"/>
      <c r="BA72" s="56"/>
      <c r="BB72" s="56"/>
      <c r="BO72" s="51"/>
      <c r="BP72" s="51"/>
      <c r="BQ72" s="51"/>
      <c r="BR72" s="51"/>
      <c r="BS72" s="51"/>
      <c r="BT72" s="51"/>
      <c r="BU72" s="51"/>
    </row>
    <row r="73" spans="3:73" ht="11.1" customHeight="1" thickBot="1" x14ac:dyDescent="0.2">
      <c r="C73" s="77"/>
      <c r="D73" s="78"/>
      <c r="E73" s="15" t="str">
        <f>IF(W61="","",W61)</f>
        <v/>
      </c>
      <c r="F73" s="13" t="str">
        <f t="shared" si="3"/>
        <v/>
      </c>
      <c r="G73" s="157" t="str">
        <f>IF(U61="","",U61)</f>
        <v/>
      </c>
      <c r="H73" s="307" t="str">
        <f>IF(J64="","",J64)</f>
        <v/>
      </c>
      <c r="I73" s="14" t="str">
        <f>IF(W64="","",W64)</f>
        <v/>
      </c>
      <c r="J73" s="13" t="str">
        <f t="shared" si="4"/>
        <v/>
      </c>
      <c r="K73" s="157" t="str">
        <f>IF(U64="","",U64)</f>
        <v/>
      </c>
      <c r="L73" s="308" t="str">
        <f>IF(N70="","",N70)</f>
        <v/>
      </c>
      <c r="M73" s="157" t="str">
        <f>IF(W67="","",W67)</f>
        <v/>
      </c>
      <c r="N73" s="13" t="str">
        <f t="shared" si="5"/>
        <v/>
      </c>
      <c r="O73" s="157" t="str">
        <f>IF(U67="","",U67)</f>
        <v/>
      </c>
      <c r="P73" s="308" t="str">
        <f>IF(R70="","",R70)</f>
        <v/>
      </c>
      <c r="Q73" s="14">
        <f>IF(W70="","",W70)</f>
        <v>21</v>
      </c>
      <c r="R73" s="13" t="str">
        <f>IF(Q73="","","-")</f>
        <v>-</v>
      </c>
      <c r="S73" s="157">
        <f>IF(U70="","",U70)</f>
        <v>18</v>
      </c>
      <c r="T73" s="308" t="str">
        <f>IF(V70="","",V70)</f>
        <v>-</v>
      </c>
      <c r="U73" s="309"/>
      <c r="V73" s="310"/>
      <c r="W73" s="310"/>
      <c r="X73" s="311"/>
      <c r="Y73" s="3">
        <f>AD72</f>
        <v>2</v>
      </c>
      <c r="Z73" s="2" t="s">
        <v>9</v>
      </c>
      <c r="AA73" s="2">
        <f>AE72</f>
        <v>2</v>
      </c>
      <c r="AB73" s="1" t="s">
        <v>6</v>
      </c>
      <c r="AC73" s="7"/>
      <c r="AD73" s="12"/>
      <c r="AE73" s="9"/>
      <c r="AF73" s="11"/>
      <c r="AG73" s="10"/>
      <c r="AH73" s="8"/>
      <c r="AI73" s="9"/>
      <c r="AJ73" s="9"/>
      <c r="AK73" s="8"/>
      <c r="AL73" s="54"/>
      <c r="AM73" s="54"/>
      <c r="AN73" s="54"/>
      <c r="AO73" s="54"/>
      <c r="AP73" s="54"/>
      <c r="AQ73" s="55"/>
      <c r="AR73" s="55"/>
      <c r="AS73" s="55"/>
      <c r="AT73" s="55"/>
      <c r="AU73" s="55"/>
      <c r="AV73" s="55"/>
      <c r="AW73" s="55"/>
      <c r="AX73" s="55"/>
      <c r="AY73" s="56"/>
      <c r="AZ73" s="56"/>
      <c r="BA73" s="56"/>
      <c r="BB73" s="56"/>
      <c r="BO73" s="51"/>
      <c r="BP73" s="51"/>
      <c r="BQ73" s="51"/>
      <c r="BR73" s="51"/>
      <c r="BS73" s="51"/>
      <c r="BT73" s="51"/>
      <c r="BU73" s="51"/>
    </row>
    <row r="74" spans="3:73" ht="11.1" customHeight="1" thickBot="1" x14ac:dyDescent="0.2">
      <c r="C74" s="79"/>
      <c r="D74" s="80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154"/>
      <c r="AD74" s="70"/>
      <c r="AE74" s="70"/>
      <c r="AF74" s="70"/>
      <c r="BO74" s="51"/>
      <c r="BP74" s="51"/>
      <c r="BQ74" s="51"/>
      <c r="BR74" s="51"/>
      <c r="BS74" s="51"/>
      <c r="BT74" s="51"/>
      <c r="BU74" s="51"/>
    </row>
    <row r="75" spans="3:73" ht="11.1" customHeight="1" x14ac:dyDescent="0.15">
      <c r="C75" s="214" t="s">
        <v>38</v>
      </c>
      <c r="D75" s="215"/>
      <c r="E75" s="218" t="str">
        <f>C77</f>
        <v>立川真也</v>
      </c>
      <c r="F75" s="219"/>
      <c r="G75" s="219"/>
      <c r="H75" s="220"/>
      <c r="I75" s="221" t="str">
        <f>C80</f>
        <v>長野絢一</v>
      </c>
      <c r="J75" s="219"/>
      <c r="K75" s="219"/>
      <c r="L75" s="220"/>
      <c r="M75" s="221" t="str">
        <f>C83</f>
        <v>樋口　悟</v>
      </c>
      <c r="N75" s="219"/>
      <c r="O75" s="219"/>
      <c r="P75" s="220"/>
      <c r="Q75" s="221" t="str">
        <f>C86</f>
        <v>神野武史</v>
      </c>
      <c r="R75" s="219"/>
      <c r="S75" s="219"/>
      <c r="T75" s="220"/>
      <c r="U75" s="221" t="str">
        <f>C89</f>
        <v>森　勇気</v>
      </c>
      <c r="V75" s="219"/>
      <c r="W75" s="219"/>
      <c r="X75" s="219"/>
      <c r="Y75" s="221" t="str">
        <f>C92</f>
        <v>河村拓哉</v>
      </c>
      <c r="Z75" s="219"/>
      <c r="AA75" s="219"/>
      <c r="AB75" s="222"/>
      <c r="AC75" s="204" t="s">
        <v>0</v>
      </c>
      <c r="AD75" s="205"/>
      <c r="AE75" s="205"/>
      <c r="AF75" s="206"/>
      <c r="AG75" s="38"/>
      <c r="AH75" s="357" t="s">
        <v>2</v>
      </c>
      <c r="AI75" s="358"/>
      <c r="AJ75" s="381" t="s">
        <v>3</v>
      </c>
      <c r="AK75" s="382"/>
      <c r="AL75" s="383"/>
      <c r="AM75" s="384" t="s">
        <v>4</v>
      </c>
      <c r="AN75" s="385"/>
      <c r="AO75" s="386"/>
      <c r="AP75" s="54"/>
      <c r="AQ75" s="55"/>
      <c r="AR75" s="55"/>
      <c r="AS75" s="55"/>
      <c r="AT75" s="55"/>
      <c r="AU75" s="55"/>
      <c r="AV75" s="55"/>
      <c r="AW75" s="55"/>
      <c r="AX75" s="55"/>
      <c r="AY75" s="56"/>
      <c r="AZ75" s="56"/>
      <c r="BA75" s="56"/>
      <c r="BB75" s="56"/>
      <c r="BO75" s="51"/>
      <c r="BP75" s="51"/>
      <c r="BQ75" s="51"/>
      <c r="BR75" s="51"/>
      <c r="BS75" s="51"/>
      <c r="BT75" s="51"/>
      <c r="BU75" s="51"/>
    </row>
    <row r="76" spans="3:73" ht="11.1" customHeight="1" thickBot="1" x14ac:dyDescent="0.2">
      <c r="C76" s="216"/>
      <c r="D76" s="217"/>
      <c r="E76" s="207" t="str">
        <f>C78</f>
        <v>鈴木雄一郎</v>
      </c>
      <c r="F76" s="208"/>
      <c r="G76" s="208"/>
      <c r="H76" s="209"/>
      <c r="I76" s="210" t="str">
        <f>C81</f>
        <v>仙波史也</v>
      </c>
      <c r="J76" s="208"/>
      <c r="K76" s="208"/>
      <c r="L76" s="209"/>
      <c r="M76" s="210" t="str">
        <f>C84</f>
        <v>神山稔貴</v>
      </c>
      <c r="N76" s="208"/>
      <c r="O76" s="208"/>
      <c r="P76" s="209"/>
      <c r="Q76" s="210" t="str">
        <f>C87</f>
        <v>村上貴大</v>
      </c>
      <c r="R76" s="208"/>
      <c r="S76" s="208"/>
      <c r="T76" s="209"/>
      <c r="U76" s="210" t="str">
        <f>C90</f>
        <v>森　真樹</v>
      </c>
      <c r="V76" s="208"/>
      <c r="W76" s="208"/>
      <c r="X76" s="208"/>
      <c r="Y76" s="210" t="str">
        <f>C93</f>
        <v>入川直也</v>
      </c>
      <c r="Z76" s="208"/>
      <c r="AA76" s="208"/>
      <c r="AB76" s="223"/>
      <c r="AC76" s="211" t="s">
        <v>1</v>
      </c>
      <c r="AD76" s="212"/>
      <c r="AE76" s="212"/>
      <c r="AF76" s="213"/>
      <c r="AG76" s="38"/>
      <c r="AH76" s="49" t="s">
        <v>5</v>
      </c>
      <c r="AI76" s="48" t="s">
        <v>6</v>
      </c>
      <c r="AJ76" s="49" t="s">
        <v>17</v>
      </c>
      <c r="AK76" s="48" t="s">
        <v>7</v>
      </c>
      <c r="AL76" s="47" t="s">
        <v>8</v>
      </c>
      <c r="AM76" s="50" t="s">
        <v>17</v>
      </c>
      <c r="AN76" s="48" t="s">
        <v>7</v>
      </c>
      <c r="AO76" s="47" t="s">
        <v>8</v>
      </c>
      <c r="AP76" s="54"/>
      <c r="AQ76" s="55"/>
      <c r="AR76" s="55"/>
      <c r="AS76" s="55"/>
      <c r="AT76" s="55"/>
      <c r="AU76" s="55"/>
      <c r="AV76" s="55"/>
      <c r="AW76" s="55"/>
      <c r="AX76" s="55"/>
      <c r="AY76" s="56"/>
      <c r="AZ76" s="56"/>
      <c r="BA76" s="56"/>
      <c r="BB76" s="56"/>
      <c r="BO76" s="51"/>
      <c r="BP76" s="51"/>
      <c r="BQ76" s="51"/>
      <c r="BR76" s="51"/>
      <c r="BS76" s="51"/>
      <c r="BT76" s="51"/>
      <c r="BU76" s="51"/>
    </row>
    <row r="77" spans="3:73" ht="11.1" customHeight="1" x14ac:dyDescent="0.15">
      <c r="C77" s="75" t="s">
        <v>145</v>
      </c>
      <c r="D77" s="73" t="s">
        <v>25</v>
      </c>
      <c r="E77" s="312"/>
      <c r="F77" s="313"/>
      <c r="G77" s="313"/>
      <c r="H77" s="314"/>
      <c r="I77" s="111">
        <v>10</v>
      </c>
      <c r="J77" s="112" t="str">
        <f>IF(I77="","","-")</f>
        <v>-</v>
      </c>
      <c r="K77" s="113">
        <v>21</v>
      </c>
      <c r="L77" s="380" t="str">
        <f>IF(I77&lt;&gt;"",IF(I77&gt;K77,IF(I78&gt;K78,"○",IF(I79&gt;K79,"○","×")),IF(I78&gt;K78,IF(I79&gt;K79,"○","×"),"×")),"")</f>
        <v>×</v>
      </c>
      <c r="M77" s="111">
        <v>8</v>
      </c>
      <c r="N77" s="114" t="str">
        <f t="shared" ref="N77:N82" si="6">IF(M77="","","-")</f>
        <v>-</v>
      </c>
      <c r="O77" s="115">
        <v>21</v>
      </c>
      <c r="P77" s="380" t="str">
        <f>IF(M77&lt;&gt;"",IF(M77&gt;O77,IF(M78&gt;O78,"○",IF(M79&gt;O79,"○","×")),IF(M78&gt;O78,IF(M79&gt;O79,"○","×"),"×")),"")</f>
        <v>×</v>
      </c>
      <c r="Q77" s="111">
        <v>16</v>
      </c>
      <c r="R77" s="114" t="str">
        <f t="shared" ref="R77:R85" si="7">IF(Q77="","","-")</f>
        <v>-</v>
      </c>
      <c r="S77" s="115">
        <v>21</v>
      </c>
      <c r="T77" s="380" t="str">
        <f>IF(Q77&lt;&gt;"",IF(Q77&gt;S77,IF(Q78&gt;S78,"○",IF(Q79&gt;S79,"○","×")),IF(Q78&gt;S78,IF(Q79&gt;S79,"○","×"),"×")),"")</f>
        <v>○</v>
      </c>
      <c r="U77" s="111">
        <v>16</v>
      </c>
      <c r="V77" s="114" t="str">
        <f t="shared" ref="V77:V88" si="8">IF(U77="","","-")</f>
        <v>-</v>
      </c>
      <c r="W77" s="115">
        <v>21</v>
      </c>
      <c r="X77" s="373" t="str">
        <f>IF(U77&lt;&gt;"",IF(U77&gt;W77,IF(U78&gt;W78,"○",IF(U79&gt;W79,"○","×")),IF(U78&gt;W78,IF(U79&gt;W79,"○","×"),"×")),"")</f>
        <v>×</v>
      </c>
      <c r="Y77" s="111">
        <v>19</v>
      </c>
      <c r="Z77" s="114" t="str">
        <f t="shared" ref="Z77:Z91" si="9">IF(Y77="","","-")</f>
        <v>-</v>
      </c>
      <c r="AA77" s="115">
        <v>21</v>
      </c>
      <c r="AB77" s="373" t="str">
        <f>IF(Y77&lt;&gt;"",IF(Y77&gt;AA77,IF(Y78&gt;AA78,"○",IF(Y79&gt;AA79,"○","×")),IF(Y78&gt;AA78,IF(Y79&gt;AA79,"○","×"),"×")),"")</f>
        <v>×</v>
      </c>
      <c r="AC77" s="351" t="s">
        <v>150</v>
      </c>
      <c r="AD77" s="352"/>
      <c r="AE77" s="352"/>
      <c r="AF77" s="353"/>
      <c r="AG77" s="116"/>
      <c r="AH77" s="117"/>
      <c r="AI77" s="118"/>
      <c r="AJ77" s="20"/>
      <c r="AK77" s="19"/>
      <c r="AL77" s="119"/>
      <c r="AM77" s="120"/>
      <c r="AN77" s="118"/>
      <c r="AO77" s="119"/>
      <c r="AP77" s="54"/>
      <c r="AQ77" s="55"/>
      <c r="AR77" s="55"/>
      <c r="AS77" s="55"/>
      <c r="AT77" s="55"/>
      <c r="AU77" s="55"/>
      <c r="AV77" s="55"/>
      <c r="AW77" s="55"/>
      <c r="AX77" s="55"/>
      <c r="AY77" s="56"/>
      <c r="AZ77" s="56"/>
      <c r="BA77" s="56"/>
      <c r="BB77" s="56"/>
      <c r="BO77" s="51"/>
      <c r="BP77" s="51"/>
      <c r="BQ77" s="51"/>
      <c r="BR77" s="51"/>
      <c r="BS77" s="51"/>
      <c r="BT77" s="51"/>
      <c r="BU77" s="51"/>
    </row>
    <row r="78" spans="3:73" ht="11.1" customHeight="1" x14ac:dyDescent="0.15">
      <c r="C78" s="75" t="s">
        <v>146</v>
      </c>
      <c r="D78" s="69" t="s">
        <v>25</v>
      </c>
      <c r="E78" s="315"/>
      <c r="F78" s="316"/>
      <c r="G78" s="316"/>
      <c r="H78" s="317"/>
      <c r="I78" s="111">
        <v>19</v>
      </c>
      <c r="J78" s="112" t="str">
        <f>IF(I78="","","-")</f>
        <v>-</v>
      </c>
      <c r="K78" s="121">
        <v>21</v>
      </c>
      <c r="L78" s="327"/>
      <c r="M78" s="111">
        <v>9</v>
      </c>
      <c r="N78" s="112" t="str">
        <f t="shared" si="6"/>
        <v>-</v>
      </c>
      <c r="O78" s="113">
        <v>21</v>
      </c>
      <c r="P78" s="327"/>
      <c r="Q78" s="111">
        <v>21</v>
      </c>
      <c r="R78" s="112" t="str">
        <f t="shared" si="7"/>
        <v>-</v>
      </c>
      <c r="S78" s="113">
        <v>19</v>
      </c>
      <c r="T78" s="327"/>
      <c r="U78" s="111">
        <v>14</v>
      </c>
      <c r="V78" s="112" t="str">
        <f t="shared" si="8"/>
        <v>-</v>
      </c>
      <c r="W78" s="113">
        <v>21</v>
      </c>
      <c r="X78" s="330"/>
      <c r="Y78" s="111">
        <v>21</v>
      </c>
      <c r="Z78" s="112" t="str">
        <f t="shared" si="9"/>
        <v>-</v>
      </c>
      <c r="AA78" s="113">
        <v>13</v>
      </c>
      <c r="AB78" s="330"/>
      <c r="AC78" s="354"/>
      <c r="AD78" s="355"/>
      <c r="AE78" s="355"/>
      <c r="AF78" s="356"/>
      <c r="AG78" s="122"/>
      <c r="AH78" s="117">
        <f>COUNTIF(E77:AB79,"○")</f>
        <v>1</v>
      </c>
      <c r="AI78" s="118">
        <f>COUNTIF(E77:AB79,"×")</f>
        <v>4</v>
      </c>
      <c r="AJ78" s="20">
        <f>(IF((E77&gt;G77),1,0))+(IF((E78&gt;G78),1,0))+(IF((E79&gt;G79),1,0))+(IF((I77&gt;K77),1,0))+(IF((I78&gt;K78),1,0))+(IF((I79&gt;K79),1,0))+(IF((M77&gt;O77),1,0))+(IF((M78&gt;O78),1,0))+(IF((M79&gt;O79),1,0))+(IF((Q77&gt;S77),1,0))+(IF((Q78&gt;S78),1,0))+(IF((Q79&gt;S79),1,0))+(IF((U77&gt;W77),1,0))+(IF((U78&gt;W78),1,0))+(IF((U79&gt;W79),1,0))+(IF((Y77&gt;AA77),1,0))+(IF((Y78&gt;AA78),1,0))+(IF((Y79&gt;AA79),1,0))</f>
        <v>3</v>
      </c>
      <c r="AK78" s="19">
        <f>(IF((E77&lt;G77),1,0))+(IF((E78&lt;G78),1,0))+(IF((E79&lt;G79),1,0))+(IF((I77&lt;K77),1,0))+(IF((I78&lt;K78),1,0))+(IF((I79&lt;K79),1,0))+(IF((M77&lt;O77),1,0))+(IF((M78&lt;O78),1,0))+(IF((M79&lt;O79),1,0))+(IF((Q77&lt;S77),1,0))+(IF((Q78&lt;S78),1,0))+(IF((Q79&lt;S79),1,0))+(IF((U77&lt;W77),1,0))+(IF((U78&lt;W78),1,0))+(IF((U79&lt;W79),1,0))+(IF((Y77&lt;AA77),1,0))+(IF((Y78&lt;AA78),1,0))+(IF((Y79&lt;AA79),1,0))</f>
        <v>9</v>
      </c>
      <c r="AL78" s="123">
        <f>AJ78-AK78</f>
        <v>-6</v>
      </c>
      <c r="AM78" s="120">
        <f>SUM(E77:E79,I77:I79,M77:M79,Q77:Q79,U77:U79,Y77:Y79)</f>
        <v>191</v>
      </c>
      <c r="AN78" s="118">
        <f>SUM(G77:G79,K77:K79,O77:O79,S77:S79,W77:W79,AA77:AA79)</f>
        <v>240</v>
      </c>
      <c r="AO78" s="119">
        <f>AM78-AN78</f>
        <v>-49</v>
      </c>
      <c r="AP78" s="54"/>
      <c r="AQ78" s="55"/>
      <c r="AR78" s="55"/>
      <c r="AS78" s="55"/>
      <c r="AT78" s="55"/>
      <c r="AU78" s="55"/>
      <c r="AV78" s="55"/>
      <c r="AW78" s="55"/>
      <c r="AX78" s="55"/>
      <c r="AY78" s="56"/>
      <c r="AZ78" s="56"/>
      <c r="BA78" s="56"/>
      <c r="BB78" s="56"/>
      <c r="BO78" s="51"/>
      <c r="BP78" s="51"/>
      <c r="BQ78" s="51"/>
      <c r="BR78" s="51"/>
      <c r="BS78" s="51"/>
      <c r="BT78" s="51"/>
      <c r="BU78" s="51"/>
    </row>
    <row r="79" spans="3:73" ht="11.1" customHeight="1" x14ac:dyDescent="0.15">
      <c r="C79" s="71"/>
      <c r="D79" s="72"/>
      <c r="E79" s="318"/>
      <c r="F79" s="319"/>
      <c r="G79" s="319"/>
      <c r="H79" s="320"/>
      <c r="I79" s="124"/>
      <c r="J79" s="112" t="str">
        <f>IF(I79="","","-")</f>
        <v/>
      </c>
      <c r="K79" s="125"/>
      <c r="L79" s="328"/>
      <c r="M79" s="124"/>
      <c r="N79" s="126" t="str">
        <f t="shared" si="6"/>
        <v/>
      </c>
      <c r="O79" s="125"/>
      <c r="P79" s="327"/>
      <c r="Q79" s="111">
        <v>21</v>
      </c>
      <c r="R79" s="112" t="str">
        <f t="shared" si="7"/>
        <v>-</v>
      </c>
      <c r="S79" s="113">
        <v>19</v>
      </c>
      <c r="T79" s="327"/>
      <c r="U79" s="111"/>
      <c r="V79" s="112" t="str">
        <f t="shared" si="8"/>
        <v/>
      </c>
      <c r="W79" s="113"/>
      <c r="X79" s="330"/>
      <c r="Y79" s="111">
        <v>17</v>
      </c>
      <c r="Z79" s="112" t="str">
        <f t="shared" si="9"/>
        <v>-</v>
      </c>
      <c r="AA79" s="113">
        <v>21</v>
      </c>
      <c r="AB79" s="330"/>
      <c r="AC79" s="6">
        <f>AH78</f>
        <v>1</v>
      </c>
      <c r="AD79" s="127" t="s">
        <v>9</v>
      </c>
      <c r="AE79" s="5">
        <f>AI78</f>
        <v>4</v>
      </c>
      <c r="AF79" s="4" t="s">
        <v>6</v>
      </c>
      <c r="AG79" s="116"/>
      <c r="AH79" s="117"/>
      <c r="AI79" s="118"/>
      <c r="AJ79" s="20"/>
      <c r="AK79" s="19"/>
      <c r="AL79" s="119"/>
      <c r="AM79" s="120"/>
      <c r="AN79" s="118"/>
      <c r="AO79" s="119"/>
      <c r="AP79" s="54"/>
      <c r="AQ79" s="55"/>
      <c r="AR79" s="55"/>
      <c r="AS79" s="55"/>
      <c r="AT79" s="55"/>
      <c r="AU79" s="55"/>
      <c r="AV79" s="55"/>
      <c r="AW79" s="55"/>
      <c r="AX79" s="55"/>
      <c r="AY79" s="56"/>
      <c r="AZ79" s="56"/>
      <c r="BA79" s="56"/>
      <c r="BB79" s="56"/>
      <c r="BO79" s="51"/>
      <c r="BP79" s="51"/>
      <c r="BQ79" s="51"/>
      <c r="BR79" s="51"/>
      <c r="BS79" s="51"/>
      <c r="BT79" s="51"/>
      <c r="BU79" s="51"/>
    </row>
    <row r="80" spans="3:73" ht="11.1" customHeight="1" x14ac:dyDescent="0.15">
      <c r="C80" s="68" t="s">
        <v>56</v>
      </c>
      <c r="D80" s="73" t="s">
        <v>57</v>
      </c>
      <c r="E80" s="128">
        <f>IF(K77="","",K77)</f>
        <v>21</v>
      </c>
      <c r="F80" s="112" t="str">
        <f t="shared" ref="F80:F94" si="10">IF(E80="","","-")</f>
        <v>-</v>
      </c>
      <c r="G80" s="165">
        <f>IF(I77="","",I77)</f>
        <v>10</v>
      </c>
      <c r="H80" s="321" t="str">
        <f>IF(L77="","",IF(L77="○","×",IF(L77="×","○")))</f>
        <v>○</v>
      </c>
      <c r="I80" s="323"/>
      <c r="J80" s="324"/>
      <c r="K80" s="324"/>
      <c r="L80" s="325"/>
      <c r="M80" s="111">
        <v>10</v>
      </c>
      <c r="N80" s="112" t="str">
        <f t="shared" si="6"/>
        <v>-</v>
      </c>
      <c r="O80" s="113">
        <v>21</v>
      </c>
      <c r="P80" s="334" t="str">
        <f>IF(M80&lt;&gt;"",IF(M80&gt;O80,IF(M81&gt;O81,"○",IF(M82&gt;O82,"○","×")),IF(M81&gt;O81,IF(M82&gt;O82,"○","×"),"×")),"")</f>
        <v>×</v>
      </c>
      <c r="Q80" s="129">
        <v>20</v>
      </c>
      <c r="R80" s="130" t="str">
        <f t="shared" si="7"/>
        <v>-</v>
      </c>
      <c r="S80" s="131">
        <v>22</v>
      </c>
      <c r="T80" s="334" t="str">
        <f>IF(Q80&lt;&gt;"",IF(Q80&gt;S80,IF(Q81&gt;S81,"○",IF(Q82&gt;S82,"○","×")),IF(Q81&gt;S81,IF(Q82&gt;S82,"○","×"),"×")),"")</f>
        <v>○</v>
      </c>
      <c r="U80" s="129">
        <v>12</v>
      </c>
      <c r="V80" s="130" t="str">
        <f t="shared" si="8"/>
        <v>-</v>
      </c>
      <c r="W80" s="131">
        <v>21</v>
      </c>
      <c r="X80" s="329" t="str">
        <f>IF(U80&lt;&gt;"",IF(U80&gt;W80,IF(U81&gt;W81,"○",IF(U82&gt;W82,"○","×")),IF(U81&gt;W81,IF(U82&gt;W82,"○","×"),"×")),"")</f>
        <v>×</v>
      </c>
      <c r="Y80" s="129">
        <v>14</v>
      </c>
      <c r="Z80" s="130" t="str">
        <f t="shared" si="9"/>
        <v>-</v>
      </c>
      <c r="AA80" s="131">
        <v>21</v>
      </c>
      <c r="AB80" s="329" t="str">
        <f>IF(Y80&lt;&gt;"",IF(Y80&gt;AA80,IF(Y81&gt;AA81,"○",IF(Y82&gt;AA82,"○","×")),IF(Y81&gt;AA81,IF(Y82&gt;AA82,"○","×"),"×")),"")</f>
        <v>○</v>
      </c>
      <c r="AC80" s="359" t="s">
        <v>151</v>
      </c>
      <c r="AD80" s="360"/>
      <c r="AE80" s="360"/>
      <c r="AF80" s="361"/>
      <c r="AG80" s="116"/>
      <c r="AH80" s="132"/>
      <c r="AI80" s="133"/>
      <c r="AJ80" s="36"/>
      <c r="AK80" s="35"/>
      <c r="AL80" s="134"/>
      <c r="AM80" s="135"/>
      <c r="AN80" s="133"/>
      <c r="AO80" s="134"/>
      <c r="AP80" s="54"/>
      <c r="AQ80" s="55"/>
      <c r="AR80" s="55"/>
      <c r="AS80" s="55"/>
      <c r="AT80" s="55"/>
      <c r="AU80" s="55"/>
      <c r="AV80" s="55"/>
      <c r="AW80" s="55"/>
      <c r="AX80" s="55"/>
      <c r="AY80" s="56"/>
      <c r="AZ80" s="56"/>
      <c r="BA80" s="56"/>
      <c r="BB80" s="56"/>
      <c r="BO80" s="51"/>
      <c r="BP80" s="51"/>
      <c r="BQ80" s="51"/>
      <c r="BR80" s="51"/>
      <c r="BS80" s="51"/>
      <c r="BT80" s="51"/>
      <c r="BU80" s="51"/>
    </row>
    <row r="81" spans="3:73" ht="11.1" customHeight="1" x14ac:dyDescent="0.15">
      <c r="C81" s="68" t="s">
        <v>58</v>
      </c>
      <c r="D81" s="69" t="s">
        <v>57</v>
      </c>
      <c r="E81" s="128">
        <f>IF(K78="","",K78)</f>
        <v>21</v>
      </c>
      <c r="F81" s="112" t="str">
        <f t="shared" si="10"/>
        <v>-</v>
      </c>
      <c r="G81" s="165">
        <f>IF(I78="","",I78)</f>
        <v>19</v>
      </c>
      <c r="H81" s="322" t="str">
        <f>IF(J78="","",J78)</f>
        <v>-</v>
      </c>
      <c r="I81" s="326"/>
      <c r="J81" s="316"/>
      <c r="K81" s="316"/>
      <c r="L81" s="317"/>
      <c r="M81" s="111">
        <v>6</v>
      </c>
      <c r="N81" s="112" t="str">
        <f t="shared" si="6"/>
        <v>-</v>
      </c>
      <c r="O81" s="113">
        <v>21</v>
      </c>
      <c r="P81" s="327"/>
      <c r="Q81" s="111">
        <v>21</v>
      </c>
      <c r="R81" s="112" t="str">
        <f t="shared" si="7"/>
        <v>-</v>
      </c>
      <c r="S81" s="113">
        <v>15</v>
      </c>
      <c r="T81" s="327"/>
      <c r="U81" s="111">
        <v>15</v>
      </c>
      <c r="V81" s="112" t="str">
        <f t="shared" si="8"/>
        <v>-</v>
      </c>
      <c r="W81" s="113">
        <v>21</v>
      </c>
      <c r="X81" s="330"/>
      <c r="Y81" s="111">
        <v>21</v>
      </c>
      <c r="Z81" s="112" t="str">
        <f t="shared" si="9"/>
        <v>-</v>
      </c>
      <c r="AA81" s="113">
        <v>16</v>
      </c>
      <c r="AB81" s="330"/>
      <c r="AC81" s="354"/>
      <c r="AD81" s="355"/>
      <c r="AE81" s="355"/>
      <c r="AF81" s="356"/>
      <c r="AG81" s="122"/>
      <c r="AH81" s="117">
        <f>COUNTIF(E80:AB82,"○")</f>
        <v>3</v>
      </c>
      <c r="AI81" s="118">
        <f>COUNTIF(E80:AB82,"×")</f>
        <v>2</v>
      </c>
      <c r="AJ81" s="20">
        <f>(IF((E80&gt;G80),1,0))+(IF((E81&gt;G81),1,0))+(IF((E82&gt;G82),1,0))+(IF((I80&gt;K80),1,0))+(IF((I81&gt;K81),1,0))+(IF((I82&gt;K82),1,0))+(IF((M80&gt;O80),1,0))+(IF((M81&gt;O81),1,0))+(IF((M82&gt;O82),1,0))+(IF((Q80&gt;S80),1,0))+(IF((Q81&gt;S81),1,0))+(IF((Q82&gt;S82),1,0))+(IF((U80&gt;W80),1,0))+(IF((U81&gt;W81),1,0))+(IF((U82&gt;W82),1,0))+(IF((Y80&gt;AA80),1,0))+(IF((Y81&gt;AA81),1,0))+(IF((Y82&gt;AA82),1,0))</f>
        <v>6</v>
      </c>
      <c r="AK81" s="19">
        <f>(IF((E80&lt;G80),1,0))+(IF((E81&lt;G81),1,0))+(IF((E82&lt;G82),1,0))+(IF((I80&lt;K80),1,0))+(IF((I81&lt;K81),1,0))+(IF((I82&lt;K82),1,0))+(IF((M80&lt;O80),1,0))+(IF((M81&lt;O81),1,0))+(IF((M82&lt;O82),1,0))+(IF((Q80&lt;S80),1,0))+(IF((Q81&lt;S81),1,0))+(IF((Q82&lt;S82),1,0))+(IF((U80&lt;W80),1,0))+(IF((U81&lt;W81),1,0))+(IF((U82&lt;W82),1,0))+(IF((Y80&lt;AA80),1,0))+(IF((Y81&lt;AA81),1,0))+(IF((Y82&lt;AA82),1,0))</f>
        <v>6</v>
      </c>
      <c r="AL81" s="123">
        <f>AJ81-AK81</f>
        <v>0</v>
      </c>
      <c r="AM81" s="120">
        <f>SUM(E80:E82,I80:I82,M80:M82,Q80:Q82,U80:U82,Y80:Y82)</f>
        <v>203</v>
      </c>
      <c r="AN81" s="118">
        <f>SUM(G80:G82,K80:K82,O80:O82,S80:S82,W80:W82,AA80:AA82)</f>
        <v>219</v>
      </c>
      <c r="AO81" s="119">
        <f>AM81-AN81</f>
        <v>-16</v>
      </c>
      <c r="AP81" s="54"/>
      <c r="AQ81" s="55"/>
      <c r="AR81" s="55"/>
      <c r="AS81" s="55"/>
      <c r="AT81" s="55"/>
      <c r="AU81" s="55"/>
      <c r="AV81" s="55"/>
      <c r="AW81" s="55"/>
      <c r="AX81" s="55"/>
      <c r="AY81" s="56"/>
      <c r="AZ81" s="56"/>
      <c r="BA81" s="56"/>
      <c r="BB81" s="56"/>
      <c r="BO81" s="51"/>
      <c r="BP81" s="51"/>
      <c r="BQ81" s="51"/>
      <c r="BR81" s="51"/>
      <c r="BS81" s="51"/>
      <c r="BT81" s="51"/>
      <c r="BU81" s="51"/>
    </row>
    <row r="82" spans="3:73" ht="11.1" customHeight="1" x14ac:dyDescent="0.15">
      <c r="C82" s="71"/>
      <c r="D82" s="74"/>
      <c r="E82" s="136" t="str">
        <f>IF(K79="","",K79)</f>
        <v/>
      </c>
      <c r="F82" s="112" t="str">
        <f t="shared" si="10"/>
        <v/>
      </c>
      <c r="G82" s="137" t="str">
        <f>IF(I79="","",I79)</f>
        <v/>
      </c>
      <c r="H82" s="332" t="str">
        <f>IF(J79="","",J79)</f>
        <v/>
      </c>
      <c r="I82" s="333"/>
      <c r="J82" s="319"/>
      <c r="K82" s="319"/>
      <c r="L82" s="320"/>
      <c r="M82" s="124"/>
      <c r="N82" s="112" t="str">
        <f t="shared" si="6"/>
        <v/>
      </c>
      <c r="O82" s="125"/>
      <c r="P82" s="328"/>
      <c r="Q82" s="124">
        <v>21</v>
      </c>
      <c r="R82" s="126" t="str">
        <f t="shared" si="7"/>
        <v>-</v>
      </c>
      <c r="S82" s="125">
        <v>18</v>
      </c>
      <c r="T82" s="328"/>
      <c r="U82" s="124"/>
      <c r="V82" s="126" t="str">
        <f t="shared" si="8"/>
        <v/>
      </c>
      <c r="W82" s="125"/>
      <c r="X82" s="330"/>
      <c r="Y82" s="124">
        <v>21</v>
      </c>
      <c r="Z82" s="126" t="str">
        <f t="shared" si="9"/>
        <v>-</v>
      </c>
      <c r="AA82" s="125">
        <v>14</v>
      </c>
      <c r="AB82" s="330"/>
      <c r="AC82" s="6">
        <f>AH81</f>
        <v>3</v>
      </c>
      <c r="AD82" s="127" t="s">
        <v>9</v>
      </c>
      <c r="AE82" s="5">
        <f>AI81</f>
        <v>2</v>
      </c>
      <c r="AF82" s="4" t="s">
        <v>6</v>
      </c>
      <c r="AG82" s="116"/>
      <c r="AH82" s="138"/>
      <c r="AI82" s="139"/>
      <c r="AJ82" s="11"/>
      <c r="AK82" s="10"/>
      <c r="AL82" s="140"/>
      <c r="AM82" s="141"/>
      <c r="AN82" s="139"/>
      <c r="AO82" s="140"/>
      <c r="AP82" s="54"/>
      <c r="AQ82" s="55"/>
      <c r="AR82" s="55"/>
      <c r="AS82" s="55"/>
      <c r="AT82" s="55"/>
      <c r="AU82" s="55"/>
      <c r="AV82" s="55"/>
      <c r="AW82" s="55"/>
      <c r="AX82" s="55"/>
      <c r="AY82" s="56"/>
      <c r="AZ82" s="56"/>
      <c r="BA82" s="56"/>
      <c r="BB82" s="56"/>
      <c r="BO82" s="51"/>
      <c r="BP82" s="51"/>
      <c r="BQ82" s="51"/>
      <c r="BR82" s="51"/>
      <c r="BS82" s="51"/>
      <c r="BT82" s="51"/>
      <c r="BU82" s="51"/>
    </row>
    <row r="83" spans="3:73" ht="11.1" customHeight="1" x14ac:dyDescent="0.15">
      <c r="C83" s="68" t="s">
        <v>54</v>
      </c>
      <c r="D83" s="69" t="s">
        <v>44</v>
      </c>
      <c r="E83" s="128">
        <f>IF(O77="","",O77)</f>
        <v>21</v>
      </c>
      <c r="F83" s="130" t="str">
        <f t="shared" si="10"/>
        <v>-</v>
      </c>
      <c r="G83" s="165">
        <f>IF(M77="","",M77)</f>
        <v>8</v>
      </c>
      <c r="H83" s="321" t="str">
        <f>IF(P77="","",IF(P77="○","×",IF(P77="×","○")))</f>
        <v>○</v>
      </c>
      <c r="I83" s="142">
        <f>IF(O80="","",O80)</f>
        <v>21</v>
      </c>
      <c r="J83" s="112" t="str">
        <f t="shared" ref="J83:J94" si="11">IF(I83="","","-")</f>
        <v>-</v>
      </c>
      <c r="K83" s="165">
        <f>IF(M80="","",M80)</f>
        <v>10</v>
      </c>
      <c r="L83" s="321" t="str">
        <f>IF(P80="","",IF(P80="○","×",IF(P80="×","○")))</f>
        <v>○</v>
      </c>
      <c r="M83" s="323"/>
      <c r="N83" s="324"/>
      <c r="O83" s="324"/>
      <c r="P83" s="325"/>
      <c r="Q83" s="111">
        <v>21</v>
      </c>
      <c r="R83" s="112" t="str">
        <f t="shared" si="7"/>
        <v>-</v>
      </c>
      <c r="S83" s="113">
        <v>7</v>
      </c>
      <c r="T83" s="327" t="str">
        <f>IF(Q83&lt;&gt;"",IF(Q83&gt;S83,IF(Q84&gt;S84,"○",IF(Q85&gt;S85,"○","×")),IF(Q84&gt;S84,IF(Q85&gt;S85,"○","×"),"×")),"")</f>
        <v>○</v>
      </c>
      <c r="U83" s="111">
        <v>15</v>
      </c>
      <c r="V83" s="112" t="str">
        <f t="shared" si="8"/>
        <v>-</v>
      </c>
      <c r="W83" s="113">
        <v>21</v>
      </c>
      <c r="X83" s="329" t="str">
        <f>IF(U83&lt;&gt;"",IF(U83&gt;W83,IF(U84&gt;W84,"○",IF(U85&gt;W85,"○","×")),IF(U84&gt;W84,IF(U85&gt;W85,"○","×"),"×")),"")</f>
        <v>○</v>
      </c>
      <c r="Y83" s="111">
        <v>21</v>
      </c>
      <c r="Z83" s="112" t="str">
        <f t="shared" si="9"/>
        <v>-</v>
      </c>
      <c r="AA83" s="113">
        <v>17</v>
      </c>
      <c r="AB83" s="329" t="str">
        <f>IF(Y83&lt;&gt;"",IF(Y83&gt;AA83,IF(Y84&gt;AA84,"○",IF(Y85&gt;AA85,"○","×")),IF(Y84&gt;AA84,IF(Y85&gt;AA85,"○","×"),"×")),"")</f>
        <v>○</v>
      </c>
      <c r="AC83" s="359" t="s">
        <v>148</v>
      </c>
      <c r="AD83" s="360"/>
      <c r="AE83" s="360"/>
      <c r="AF83" s="361"/>
      <c r="AG83" s="116"/>
      <c r="AH83" s="117"/>
      <c r="AI83" s="118"/>
      <c r="AJ83" s="20"/>
      <c r="AK83" s="19"/>
      <c r="AL83" s="119"/>
      <c r="AM83" s="120"/>
      <c r="AN83" s="118"/>
      <c r="AO83" s="119"/>
      <c r="AP83" s="54"/>
      <c r="AQ83" s="55"/>
      <c r="AR83" s="55"/>
      <c r="AS83" s="55"/>
      <c r="AT83" s="55"/>
      <c r="AU83" s="55"/>
      <c r="AV83" s="55"/>
      <c r="AW83" s="55"/>
      <c r="AX83" s="55"/>
      <c r="AY83" s="56"/>
      <c r="AZ83" s="56"/>
      <c r="BA83" s="56"/>
      <c r="BB83" s="56"/>
      <c r="BO83" s="51"/>
      <c r="BP83" s="51"/>
      <c r="BQ83" s="51"/>
      <c r="BR83" s="51"/>
      <c r="BS83" s="51"/>
      <c r="BT83" s="51"/>
      <c r="BU83" s="51"/>
    </row>
    <row r="84" spans="3:73" ht="11.1" customHeight="1" x14ac:dyDescent="0.15">
      <c r="C84" s="68" t="s">
        <v>55</v>
      </c>
      <c r="D84" s="69" t="s">
        <v>44</v>
      </c>
      <c r="E84" s="128">
        <f>IF(O78="","",O78)</f>
        <v>21</v>
      </c>
      <c r="F84" s="112" t="str">
        <f t="shared" si="10"/>
        <v>-</v>
      </c>
      <c r="G84" s="165">
        <f>IF(M78="","",M78)</f>
        <v>9</v>
      </c>
      <c r="H84" s="322" t="str">
        <f>IF(J81="","",J81)</f>
        <v/>
      </c>
      <c r="I84" s="142">
        <f>IF(O81="","",O81)</f>
        <v>21</v>
      </c>
      <c r="J84" s="112" t="str">
        <f t="shared" si="11"/>
        <v>-</v>
      </c>
      <c r="K84" s="165">
        <f>IF(M81="","",M81)</f>
        <v>6</v>
      </c>
      <c r="L84" s="322" t="str">
        <f>IF(N81="","",N81)</f>
        <v>-</v>
      </c>
      <c r="M84" s="326"/>
      <c r="N84" s="316"/>
      <c r="O84" s="316"/>
      <c r="P84" s="317"/>
      <c r="Q84" s="111">
        <v>21</v>
      </c>
      <c r="R84" s="112" t="str">
        <f t="shared" si="7"/>
        <v>-</v>
      </c>
      <c r="S84" s="113">
        <v>13</v>
      </c>
      <c r="T84" s="327"/>
      <c r="U84" s="111">
        <v>21</v>
      </c>
      <c r="V84" s="112" t="str">
        <f t="shared" si="8"/>
        <v>-</v>
      </c>
      <c r="W84" s="113">
        <v>13</v>
      </c>
      <c r="X84" s="330"/>
      <c r="Y84" s="111">
        <v>21</v>
      </c>
      <c r="Z84" s="112" t="str">
        <f t="shared" si="9"/>
        <v>-</v>
      </c>
      <c r="AA84" s="113">
        <v>12</v>
      </c>
      <c r="AB84" s="330"/>
      <c r="AC84" s="354"/>
      <c r="AD84" s="355"/>
      <c r="AE84" s="355"/>
      <c r="AF84" s="356"/>
      <c r="AG84" s="122"/>
      <c r="AH84" s="117">
        <f>COUNTIF(E83:AB85,"○")</f>
        <v>5</v>
      </c>
      <c r="AI84" s="118">
        <f>COUNTIF(E83:AB85,"×")</f>
        <v>0</v>
      </c>
      <c r="AJ84" s="20">
        <f>(IF((E83&gt;G83),1,0))+(IF((E84&gt;G84),1,0))+(IF((E85&gt;G85),1,0))+(IF((I83&gt;K83),1,0))+(IF((I84&gt;K84),1,0))+(IF((I85&gt;K85),1,0))+(IF((M83&gt;O83),1,0))+(IF((M84&gt;O84),1,0))+(IF((M85&gt;O85),1,0))+(IF((Q83&gt;S83),1,0))+(IF((Q84&gt;S84),1,0))+(IF((Q85&gt;S85),1,0))+(IF((U83&gt;W83),1,0))+(IF((U84&gt;W84),1,0))+(IF((U85&gt;W85),1,0))+(IF((Y83&gt;AA83),1,0))+(IF((Y84&gt;AA84),1,0))+(IF((Y85&gt;AA85),1,0))</f>
        <v>10</v>
      </c>
      <c r="AK84" s="19">
        <f>(IF((E83&lt;G83),1,0))+(IF((E84&lt;G84),1,0))+(IF((E85&lt;G85),1,0))+(IF((I83&lt;K83),1,0))+(IF((I84&lt;K84),1,0))+(IF((I85&lt;K85),1,0))+(IF((M83&lt;O83),1,0))+(IF((M84&lt;O84),1,0))+(IF((M85&lt;O85),1,0))+(IF((Q83&lt;S83),1,0))+(IF((Q84&lt;S84),1,0))+(IF((Q85&lt;S85),1,0))+(IF((U83&lt;W83),1,0))+(IF((U84&lt;W84),1,0))+(IF((U85&lt;W85),1,0))+(IF((Y83&lt;AA83),1,0))+(IF((Y84&lt;AA84),1,0))+(IF((Y85&lt;AA85),1,0))</f>
        <v>1</v>
      </c>
      <c r="AL84" s="123">
        <f>AJ84-AK84</f>
        <v>9</v>
      </c>
      <c r="AM84" s="120">
        <f>SUM(E83:E85,I83:I85,M83:M85,Q83:Q85,U83:U85,Y83:Y85)</f>
        <v>225</v>
      </c>
      <c r="AN84" s="118">
        <f>SUM(G83:G85,K83:K85,O83:O85,S83:S85,W83:W85,AA83:AA85)</f>
        <v>128</v>
      </c>
      <c r="AO84" s="119">
        <f>AM84-AN84</f>
        <v>97</v>
      </c>
      <c r="AP84" s="54"/>
      <c r="AQ84" s="55"/>
      <c r="AR84" s="55"/>
      <c r="AS84" s="55"/>
      <c r="AT84" s="55"/>
      <c r="AU84" s="55"/>
      <c r="AV84" s="55"/>
      <c r="AW84" s="55"/>
      <c r="AX84" s="55"/>
      <c r="AY84" s="56"/>
      <c r="AZ84" s="56"/>
      <c r="BA84" s="56"/>
      <c r="BB84" s="56"/>
      <c r="BO84" s="51"/>
      <c r="BP84" s="51"/>
      <c r="BQ84" s="51"/>
      <c r="BR84" s="51"/>
      <c r="BS84" s="51"/>
      <c r="BT84" s="51"/>
      <c r="BU84" s="51"/>
    </row>
    <row r="85" spans="3:73" ht="11.1" customHeight="1" x14ac:dyDescent="0.15">
      <c r="C85" s="71"/>
      <c r="D85" s="72"/>
      <c r="E85" s="128" t="str">
        <f>IF(O79="","",O79)</f>
        <v/>
      </c>
      <c r="F85" s="112" t="str">
        <f t="shared" si="10"/>
        <v/>
      </c>
      <c r="G85" s="165" t="str">
        <f>IF(M79="","",M79)</f>
        <v/>
      </c>
      <c r="H85" s="322" t="str">
        <f>IF(J82="","",J82)</f>
        <v/>
      </c>
      <c r="I85" s="142" t="str">
        <f>IF(O82="","",O82)</f>
        <v/>
      </c>
      <c r="J85" s="112" t="str">
        <f t="shared" si="11"/>
        <v/>
      </c>
      <c r="K85" s="165" t="str">
        <f>IF(M82="","",M82)</f>
        <v/>
      </c>
      <c r="L85" s="322" t="str">
        <f>IF(N82="","",N82)</f>
        <v/>
      </c>
      <c r="M85" s="326"/>
      <c r="N85" s="316"/>
      <c r="O85" s="316"/>
      <c r="P85" s="317"/>
      <c r="Q85" s="111"/>
      <c r="R85" s="112" t="str">
        <f t="shared" si="7"/>
        <v/>
      </c>
      <c r="S85" s="113"/>
      <c r="T85" s="328"/>
      <c r="U85" s="111">
        <v>21</v>
      </c>
      <c r="V85" s="112" t="str">
        <f t="shared" si="8"/>
        <v>-</v>
      </c>
      <c r="W85" s="113">
        <v>12</v>
      </c>
      <c r="X85" s="331"/>
      <c r="Y85" s="111"/>
      <c r="Z85" s="112" t="str">
        <f t="shared" si="9"/>
        <v/>
      </c>
      <c r="AA85" s="113"/>
      <c r="AB85" s="331"/>
      <c r="AC85" s="6">
        <f>AH84</f>
        <v>5</v>
      </c>
      <c r="AD85" s="127" t="s">
        <v>9</v>
      </c>
      <c r="AE85" s="5">
        <f>AI84</f>
        <v>0</v>
      </c>
      <c r="AF85" s="4" t="s">
        <v>6</v>
      </c>
      <c r="AG85" s="116"/>
      <c r="AH85" s="117"/>
      <c r="AI85" s="118"/>
      <c r="AJ85" s="20"/>
      <c r="AK85" s="19"/>
      <c r="AL85" s="119"/>
      <c r="AM85" s="120"/>
      <c r="AN85" s="118"/>
      <c r="AO85" s="119"/>
      <c r="AP85" s="54"/>
      <c r="AQ85" s="55"/>
      <c r="AR85" s="55"/>
      <c r="AS85" s="55"/>
      <c r="AT85" s="55"/>
      <c r="AU85" s="55"/>
      <c r="AV85" s="55"/>
      <c r="AW85" s="55"/>
      <c r="AX85" s="55"/>
      <c r="AY85" s="56"/>
      <c r="AZ85" s="56"/>
      <c r="BA85" s="56"/>
      <c r="BB85" s="56"/>
      <c r="BO85" s="51"/>
      <c r="BP85" s="51"/>
      <c r="BQ85" s="51"/>
      <c r="BR85" s="51"/>
      <c r="BS85" s="51"/>
      <c r="BT85" s="51"/>
      <c r="BU85" s="51"/>
    </row>
    <row r="86" spans="3:73" ht="11.1" customHeight="1" x14ac:dyDescent="0.15">
      <c r="C86" s="68" t="s">
        <v>61</v>
      </c>
      <c r="D86" s="73" t="s">
        <v>62</v>
      </c>
      <c r="E86" s="143">
        <f>IF(S77="","",S77)</f>
        <v>21</v>
      </c>
      <c r="F86" s="130" t="str">
        <f t="shared" si="10"/>
        <v>-</v>
      </c>
      <c r="G86" s="164">
        <f>IF(Q77="","",Q77)</f>
        <v>16</v>
      </c>
      <c r="H86" s="335" t="str">
        <f>IF(T77="","",IF(T77="○","×",IF(T77="×","○")))</f>
        <v>×</v>
      </c>
      <c r="I86" s="144">
        <f>IF(S80="","",S80)</f>
        <v>22</v>
      </c>
      <c r="J86" s="130" t="str">
        <f t="shared" si="11"/>
        <v>-</v>
      </c>
      <c r="K86" s="164">
        <f>IF(Q80="","",Q80)</f>
        <v>20</v>
      </c>
      <c r="L86" s="321" t="str">
        <f>IF(T80="","",IF(T80="○","×",IF(T80="×","○")))</f>
        <v>×</v>
      </c>
      <c r="M86" s="164">
        <f>IF(S83="","",S83)</f>
        <v>7</v>
      </c>
      <c r="N86" s="130" t="str">
        <f t="shared" ref="N86:N94" si="12">IF(M86="","","-")</f>
        <v>-</v>
      </c>
      <c r="O86" s="164">
        <f>IF(Q83="","",Q83)</f>
        <v>21</v>
      </c>
      <c r="P86" s="321" t="str">
        <f>IF(T83="","",IF(T83="○","×",IF(T83="×","○")))</f>
        <v>×</v>
      </c>
      <c r="Q86" s="323"/>
      <c r="R86" s="324"/>
      <c r="S86" s="324"/>
      <c r="T86" s="325"/>
      <c r="U86" s="129">
        <v>13</v>
      </c>
      <c r="V86" s="130" t="str">
        <f t="shared" si="8"/>
        <v>-</v>
      </c>
      <c r="W86" s="131">
        <v>21</v>
      </c>
      <c r="X86" s="330" t="str">
        <f>IF(U86&lt;&gt;"",IF(U86&gt;W86,IF(U87&gt;W87,"○",IF(U88&gt;W88,"○","×")),IF(U87&gt;W87,IF(U88&gt;W88,"○","×"),"×")),"")</f>
        <v>×</v>
      </c>
      <c r="Y86" s="129">
        <v>21</v>
      </c>
      <c r="Z86" s="130" t="str">
        <f t="shared" si="9"/>
        <v>-</v>
      </c>
      <c r="AA86" s="131">
        <v>12</v>
      </c>
      <c r="AB86" s="330" t="str">
        <f>IF(Y86&lt;&gt;"",IF(Y86&gt;AA86,IF(Y87&gt;AA87,"○",IF(Y88&gt;AA88,"○","×")),IF(Y87&gt;AA87,IF(Y88&gt;AA88,"○","×"),"×")),"")</f>
        <v>○</v>
      </c>
      <c r="AC86" s="359" t="s">
        <v>152</v>
      </c>
      <c r="AD86" s="360"/>
      <c r="AE86" s="360"/>
      <c r="AF86" s="361"/>
      <c r="AG86" s="145"/>
      <c r="AH86" s="132"/>
      <c r="AI86" s="133"/>
      <c r="AJ86" s="36"/>
      <c r="AK86" s="35"/>
      <c r="AL86" s="134"/>
      <c r="AM86" s="135"/>
      <c r="AN86" s="133"/>
      <c r="AO86" s="134"/>
      <c r="AP86" s="54"/>
      <c r="AQ86" s="55"/>
      <c r="AR86" s="55"/>
      <c r="AS86" s="55"/>
      <c r="AT86" s="55"/>
      <c r="AU86" s="55"/>
      <c r="AV86" s="55"/>
      <c r="AW86" s="55"/>
      <c r="AX86" s="55"/>
      <c r="AY86" s="56"/>
      <c r="AZ86" s="56"/>
      <c r="BA86" s="56"/>
      <c r="BB86" s="56"/>
      <c r="BO86" s="51"/>
      <c r="BP86" s="51"/>
      <c r="BQ86" s="51"/>
      <c r="BR86" s="51"/>
      <c r="BS86" s="51"/>
      <c r="BT86" s="51"/>
      <c r="BU86" s="51"/>
    </row>
    <row r="87" spans="3:73" ht="11.1" customHeight="1" x14ac:dyDescent="0.15">
      <c r="C87" s="68" t="s">
        <v>63</v>
      </c>
      <c r="D87" s="69" t="s">
        <v>62</v>
      </c>
      <c r="E87" s="128">
        <f>IF(S78="","",S78)</f>
        <v>19</v>
      </c>
      <c r="F87" s="112" t="str">
        <f t="shared" si="10"/>
        <v>-</v>
      </c>
      <c r="G87" s="165">
        <f>IF(Q78="","",Q78)</f>
        <v>21</v>
      </c>
      <c r="H87" s="336" t="str">
        <f>IF(J84="","",J84)</f>
        <v>-</v>
      </c>
      <c r="I87" s="142">
        <f>IF(S81="","",S81)</f>
        <v>15</v>
      </c>
      <c r="J87" s="112" t="str">
        <f t="shared" si="11"/>
        <v>-</v>
      </c>
      <c r="K87" s="165">
        <f>IF(Q81="","",Q81)</f>
        <v>21</v>
      </c>
      <c r="L87" s="322" t="str">
        <f>IF(N84="","",N84)</f>
        <v/>
      </c>
      <c r="M87" s="165">
        <f>IF(S84="","",S84)</f>
        <v>13</v>
      </c>
      <c r="N87" s="112" t="str">
        <f t="shared" si="12"/>
        <v>-</v>
      </c>
      <c r="O87" s="165">
        <f>IF(Q84="","",Q84)</f>
        <v>21</v>
      </c>
      <c r="P87" s="322" t="str">
        <f>IF(R84="","",R84)</f>
        <v>-</v>
      </c>
      <c r="Q87" s="326"/>
      <c r="R87" s="316"/>
      <c r="S87" s="316"/>
      <c r="T87" s="317"/>
      <c r="U87" s="111">
        <v>18</v>
      </c>
      <c r="V87" s="112" t="str">
        <f t="shared" si="8"/>
        <v>-</v>
      </c>
      <c r="W87" s="113">
        <v>21</v>
      </c>
      <c r="X87" s="330"/>
      <c r="Y87" s="111">
        <v>21</v>
      </c>
      <c r="Z87" s="112" t="str">
        <f t="shared" si="9"/>
        <v>-</v>
      </c>
      <c r="AA87" s="113">
        <v>16</v>
      </c>
      <c r="AB87" s="330"/>
      <c r="AC87" s="354"/>
      <c r="AD87" s="355"/>
      <c r="AE87" s="355"/>
      <c r="AF87" s="356"/>
      <c r="AG87" s="145"/>
      <c r="AH87" s="117">
        <f>COUNTIF(E86:AB88,"○")</f>
        <v>1</v>
      </c>
      <c r="AI87" s="118">
        <f>COUNTIF(E86:AB88,"×")</f>
        <v>4</v>
      </c>
      <c r="AJ87" s="20">
        <f>(IF((E86&gt;G86),1,0))+(IF((E87&gt;G87),1,0))+(IF((E88&gt;G88),1,0))+(IF((I86&gt;K86),1,0))+(IF((I87&gt;K87),1,0))+(IF((I88&gt;K88),1,0))+(IF((M86&gt;O86),1,0))+(IF((M87&gt;O87),1,0))+(IF((M88&gt;O88),1,0))+(IF((Q86&gt;S86),1,0))+(IF((Q87&gt;S87),1,0))+(IF((Q88&gt;S88),1,0))+(IF((U86&gt;W86),1,0))+(IF((U87&gt;W87),1,0))+(IF((U88&gt;W88),1,0))+(IF((Y86&gt;AA86),1,0))+(IF((Y87&gt;AA87),1,0))+(IF((Y88&gt;AA88),1,0))</f>
        <v>4</v>
      </c>
      <c r="AK87" s="19">
        <f>(IF((E86&lt;G86),1,0))+(IF((E87&lt;G87),1,0))+(IF((E88&lt;G88),1,0))+(IF((I86&lt;K86),1,0))+(IF((I87&lt;K87),1,0))+(IF((I88&lt;K88),1,0))+(IF((M86&lt;O86),1,0))+(IF((M87&lt;O87),1,0))+(IF((M88&lt;O88),1,0))+(IF((Q86&lt;S86),1,0))+(IF((Q87&lt;S87),1,0))+(IF((Q88&lt;S88),1,0))+(IF((U86&lt;W86),1,0))+(IF((U87&lt;W87),1,0))+(IF((U88&lt;W88),1,0))+(IF((Y86&lt;AA86),1,0))+(IF((Y87&lt;AA87),1,0))+(IF((Y88&lt;AA88),1,0))</f>
        <v>8</v>
      </c>
      <c r="AL87" s="123">
        <f>AJ87-AK87</f>
        <v>-4</v>
      </c>
      <c r="AM87" s="120">
        <f>SUM(E86:E88,I86:I88,M86:M88,Q86:Q88,U86:U88,Y86:Y88)</f>
        <v>207</v>
      </c>
      <c r="AN87" s="118">
        <f>SUM(G86:G88,K86:K88,O86:O88,S86:S88,W86:W88,AA86:AA88)</f>
        <v>232</v>
      </c>
      <c r="AO87" s="119">
        <f>AM87-AN87</f>
        <v>-25</v>
      </c>
      <c r="AP87" s="54"/>
      <c r="AQ87" s="55"/>
      <c r="AR87" s="55"/>
      <c r="AS87" s="55"/>
      <c r="AT87" s="55"/>
      <c r="AU87" s="55"/>
      <c r="AV87" s="55"/>
      <c r="AW87" s="55"/>
      <c r="AX87" s="55"/>
      <c r="AY87" s="56"/>
      <c r="AZ87" s="56"/>
      <c r="BA87" s="56"/>
      <c r="BB87" s="56"/>
      <c r="BO87" s="51"/>
      <c r="BP87" s="51"/>
      <c r="BQ87" s="51"/>
      <c r="BR87" s="51"/>
      <c r="BS87" s="51"/>
      <c r="BT87" s="51"/>
      <c r="BU87" s="51"/>
    </row>
    <row r="88" spans="3:73" ht="11.1" customHeight="1" x14ac:dyDescent="0.15">
      <c r="C88" s="71"/>
      <c r="D88" s="72"/>
      <c r="E88" s="128">
        <f>IF(S79="","",S79)</f>
        <v>19</v>
      </c>
      <c r="F88" s="112" t="str">
        <f t="shared" si="10"/>
        <v>-</v>
      </c>
      <c r="G88" s="165">
        <f>IF(Q79="","",Q79)</f>
        <v>21</v>
      </c>
      <c r="H88" s="336" t="str">
        <f>IF(J85="","",J85)</f>
        <v/>
      </c>
      <c r="I88" s="142">
        <f>IF(S82="","",S82)</f>
        <v>18</v>
      </c>
      <c r="J88" s="112" t="str">
        <f t="shared" si="11"/>
        <v>-</v>
      </c>
      <c r="K88" s="165">
        <f>IF(Q82="","",Q82)</f>
        <v>21</v>
      </c>
      <c r="L88" s="322" t="str">
        <f>IF(N85="","",N85)</f>
        <v/>
      </c>
      <c r="M88" s="165" t="str">
        <f>IF(S85="","",S85)</f>
        <v/>
      </c>
      <c r="N88" s="112" t="str">
        <f t="shared" si="12"/>
        <v/>
      </c>
      <c r="O88" s="165" t="str">
        <f>IF(Q85="","",Q85)</f>
        <v/>
      </c>
      <c r="P88" s="322" t="str">
        <f>IF(R85="","",R85)</f>
        <v/>
      </c>
      <c r="Q88" s="326"/>
      <c r="R88" s="316"/>
      <c r="S88" s="316"/>
      <c r="T88" s="317"/>
      <c r="U88" s="111"/>
      <c r="V88" s="112" t="str">
        <f t="shared" si="8"/>
        <v/>
      </c>
      <c r="W88" s="113"/>
      <c r="X88" s="330"/>
      <c r="Y88" s="111"/>
      <c r="Z88" s="112" t="str">
        <f t="shared" si="9"/>
        <v/>
      </c>
      <c r="AA88" s="113"/>
      <c r="AB88" s="330"/>
      <c r="AC88" s="6">
        <f>AH87</f>
        <v>1</v>
      </c>
      <c r="AD88" s="127" t="s">
        <v>9</v>
      </c>
      <c r="AE88" s="5">
        <f>AI87</f>
        <v>4</v>
      </c>
      <c r="AF88" s="4" t="s">
        <v>6</v>
      </c>
      <c r="AG88" s="145"/>
      <c r="AH88" s="138"/>
      <c r="AI88" s="139"/>
      <c r="AJ88" s="11"/>
      <c r="AK88" s="10"/>
      <c r="AL88" s="140"/>
      <c r="AM88" s="141"/>
      <c r="AN88" s="139"/>
      <c r="AO88" s="140"/>
      <c r="AP88" s="54"/>
      <c r="AQ88" s="55"/>
      <c r="AR88" s="55"/>
      <c r="AS88" s="55"/>
      <c r="AT88" s="55"/>
      <c r="AU88" s="55"/>
      <c r="AV88" s="55"/>
      <c r="AW88" s="55"/>
      <c r="AX88" s="55"/>
      <c r="AY88" s="56"/>
      <c r="AZ88" s="56"/>
      <c r="BA88" s="56"/>
      <c r="BB88" s="56"/>
      <c r="BO88" s="51"/>
      <c r="BP88" s="51"/>
      <c r="BQ88" s="51"/>
      <c r="BR88" s="51"/>
      <c r="BS88" s="51"/>
      <c r="BT88" s="51"/>
      <c r="BU88" s="51"/>
    </row>
    <row r="89" spans="3:73" ht="11.1" customHeight="1" x14ac:dyDescent="0.15">
      <c r="C89" s="76" t="s">
        <v>64</v>
      </c>
      <c r="D89" s="88" t="s">
        <v>25</v>
      </c>
      <c r="E89" s="143">
        <f>IF(W77="","",W77)</f>
        <v>21</v>
      </c>
      <c r="F89" s="130" t="str">
        <f t="shared" si="10"/>
        <v>-</v>
      </c>
      <c r="G89" s="164">
        <f>IF(U77="","",U77)</f>
        <v>16</v>
      </c>
      <c r="H89" s="339" t="str">
        <f>IF(X77="","",IF(X77="○","×",IF(X77="×","○")))</f>
        <v>○</v>
      </c>
      <c r="I89" s="144">
        <f>IF(W80="","",W80)</f>
        <v>21</v>
      </c>
      <c r="J89" s="130" t="str">
        <f t="shared" si="11"/>
        <v>-</v>
      </c>
      <c r="K89" s="164">
        <f>IF(U80="","",U80)</f>
        <v>12</v>
      </c>
      <c r="L89" s="339" t="str">
        <f>IF(X80="","",IF(X80="○","×",IF(X80="×","○")))</f>
        <v>○</v>
      </c>
      <c r="M89" s="164">
        <f>IF(W83="","",W83)</f>
        <v>21</v>
      </c>
      <c r="N89" s="130" t="str">
        <f t="shared" si="12"/>
        <v>-</v>
      </c>
      <c r="O89" s="164">
        <f>IF(U83="","",U83)</f>
        <v>15</v>
      </c>
      <c r="P89" s="339" t="str">
        <f>IF(X83="","",IF(X83="○","×",IF(X83="×","○")))</f>
        <v>×</v>
      </c>
      <c r="Q89" s="144">
        <f>IF(W86="","",W86)</f>
        <v>21</v>
      </c>
      <c r="R89" s="164" t="str">
        <f t="shared" ref="R89:R94" si="13">IF(Q89="","","-")</f>
        <v>-</v>
      </c>
      <c r="S89" s="164">
        <f>IF(U86="","",U86)</f>
        <v>13</v>
      </c>
      <c r="T89" s="339" t="str">
        <f>IF(X86="","",IF(X86="○","×",IF(X86="×","○")))</f>
        <v>○</v>
      </c>
      <c r="U89" s="323"/>
      <c r="V89" s="324"/>
      <c r="W89" s="324"/>
      <c r="X89" s="325"/>
      <c r="Y89" s="129">
        <v>21</v>
      </c>
      <c r="Z89" s="130" t="str">
        <f t="shared" si="9"/>
        <v>-</v>
      </c>
      <c r="AA89" s="131">
        <v>11</v>
      </c>
      <c r="AB89" s="370" t="str">
        <f>IF(Y89&lt;&gt;"",IF(Y89&gt;AA89,IF(Y90&gt;AA90,"○",IF(Y91&gt;AA91,"○","×")),IF(Y90&gt;AA90,IF(Y91&gt;AA91,"○","×"),"×")),"")</f>
        <v>○</v>
      </c>
      <c r="AC89" s="359" t="s">
        <v>149</v>
      </c>
      <c r="AD89" s="360"/>
      <c r="AE89" s="360"/>
      <c r="AF89" s="361"/>
      <c r="AG89" s="122"/>
      <c r="AH89" s="117"/>
      <c r="AI89" s="118"/>
      <c r="AJ89" s="20"/>
      <c r="AK89" s="19"/>
      <c r="AL89" s="119"/>
      <c r="AM89" s="120"/>
      <c r="AN89" s="118"/>
      <c r="AO89" s="119"/>
      <c r="AP89" s="54"/>
      <c r="AQ89" s="55"/>
      <c r="AR89" s="55"/>
      <c r="AS89" s="55"/>
      <c r="AT89" s="55"/>
      <c r="AU89" s="55"/>
      <c r="AV89" s="55"/>
      <c r="AW89" s="55"/>
      <c r="AX89" s="55"/>
      <c r="AY89" s="56"/>
      <c r="AZ89" s="56"/>
      <c r="BA89" s="56"/>
      <c r="BB89" s="56"/>
      <c r="BO89" s="51"/>
      <c r="BP89" s="51"/>
      <c r="BQ89" s="51"/>
      <c r="BR89" s="51"/>
      <c r="BS89" s="51"/>
      <c r="BT89" s="51"/>
      <c r="BU89" s="51"/>
    </row>
    <row r="90" spans="3:73" ht="11.1" customHeight="1" x14ac:dyDescent="0.15">
      <c r="C90" s="75" t="s">
        <v>65</v>
      </c>
      <c r="D90" s="69" t="s">
        <v>25</v>
      </c>
      <c r="E90" s="128">
        <f>IF(W78="","",W78)</f>
        <v>21</v>
      </c>
      <c r="F90" s="112" t="str">
        <f t="shared" si="10"/>
        <v>-</v>
      </c>
      <c r="G90" s="165">
        <f>IF(U78="","",U78)</f>
        <v>14</v>
      </c>
      <c r="H90" s="340"/>
      <c r="I90" s="142">
        <f>IF(W81="","",W81)</f>
        <v>21</v>
      </c>
      <c r="J90" s="112" t="str">
        <f t="shared" si="11"/>
        <v>-</v>
      </c>
      <c r="K90" s="165">
        <f>IF(U81="","",U81)</f>
        <v>15</v>
      </c>
      <c r="L90" s="340"/>
      <c r="M90" s="165">
        <f>IF(W84="","",W84)</f>
        <v>13</v>
      </c>
      <c r="N90" s="112" t="str">
        <f t="shared" si="12"/>
        <v>-</v>
      </c>
      <c r="O90" s="165">
        <f>IF(U84="","",U84)</f>
        <v>21</v>
      </c>
      <c r="P90" s="340"/>
      <c r="Q90" s="142">
        <f>IF(W87="","",W87)</f>
        <v>21</v>
      </c>
      <c r="R90" s="165" t="str">
        <f t="shared" si="13"/>
        <v>-</v>
      </c>
      <c r="S90" s="165">
        <f>IF(U87="","",U87)</f>
        <v>18</v>
      </c>
      <c r="T90" s="340"/>
      <c r="U90" s="326"/>
      <c r="V90" s="316"/>
      <c r="W90" s="316"/>
      <c r="X90" s="317"/>
      <c r="Y90" s="111">
        <v>19</v>
      </c>
      <c r="Z90" s="112" t="str">
        <f t="shared" si="9"/>
        <v>-</v>
      </c>
      <c r="AA90" s="113">
        <v>21</v>
      </c>
      <c r="AB90" s="371"/>
      <c r="AC90" s="354"/>
      <c r="AD90" s="355"/>
      <c r="AE90" s="355"/>
      <c r="AF90" s="356"/>
      <c r="AG90" s="122"/>
      <c r="AH90" s="117">
        <f>COUNTIF(E89:AB91,"○")</f>
        <v>4</v>
      </c>
      <c r="AI90" s="118">
        <f>COUNTIF(E89:AB91,"×")</f>
        <v>1</v>
      </c>
      <c r="AJ90" s="20">
        <f>(IF((E89&gt;G89),1,0))+(IF((E90&gt;G90),1,0))+(IF((E91&gt;G91),1,0))+(IF((I89&gt;K89),1,0))+(IF((I90&gt;K90),1,0))+(IF((I91&gt;K91),1,0))+(IF((M89&gt;O89),1,0))+(IF((M90&gt;O90),1,0))+(IF((M91&gt;O91),1,0))+(IF((Q89&gt;S89),1,0))+(IF((Q90&gt;S90),1,0))+(IF((Q91&gt;S91),1,0))+(IF((U89&gt;W89),1,0))+(IF((U90&gt;W90),1,0))+(IF((U91&gt;W91),1,0))+(IF((Y89&gt;AA89),1,0))+(IF((Y90&gt;AA90),1,0))+(IF((Y91&gt;AA91),1,0))</f>
        <v>9</v>
      </c>
      <c r="AK90" s="19">
        <f>(IF((E89&lt;G89),1,0))+(IF((E90&lt;G90),1,0))+(IF((E91&lt;G91),1,0))+(IF((I89&lt;K89),1,0))+(IF((I90&lt;K90),1,0))+(IF((I91&lt;K91),1,0))+(IF((M89&lt;O89),1,0))+(IF((M90&lt;O90),1,0))+(IF((M91&lt;O91),1,0))+(IF((Q89&lt;S89),1,0))+(IF((Q90&lt;S90),1,0))+(IF((Q91&lt;S91),1,0))+(IF((U89&lt;W89),1,0))+(IF((U90&lt;W90),1,0))+(IF((U91&lt;W91),1,0))+(IF((Y89&lt;AA89),1,0))+(IF((Y90&lt;AA90),1,0))+(IF((Y91&lt;AA91),1,0))</f>
        <v>3</v>
      </c>
      <c r="AL90" s="123">
        <f>AJ90-AK90</f>
        <v>6</v>
      </c>
      <c r="AM90" s="120">
        <f>SUM(E89:E91,I89:I91,M89:M91,Q89:Q91,U89:U91,Y89:Y91)</f>
        <v>233</v>
      </c>
      <c r="AN90" s="118">
        <f>SUM(G89:G91,K89:K91,O89:O91,S89:S91,W89:W91,AA89:AA91)</f>
        <v>193</v>
      </c>
      <c r="AO90" s="119">
        <f>AM90-AN90</f>
        <v>40</v>
      </c>
      <c r="AP90" s="54"/>
      <c r="AQ90" s="55"/>
      <c r="AR90" s="55"/>
      <c r="AS90" s="55"/>
      <c r="AT90" s="55"/>
      <c r="AU90" s="55"/>
      <c r="AV90" s="55"/>
      <c r="AW90" s="55"/>
      <c r="AX90" s="55"/>
      <c r="AY90" s="56"/>
      <c r="AZ90" s="56"/>
      <c r="BA90" s="56"/>
      <c r="BB90" s="56"/>
      <c r="BO90" s="51"/>
      <c r="BP90" s="51"/>
      <c r="BQ90" s="51"/>
      <c r="BR90" s="51"/>
      <c r="BS90" s="51"/>
      <c r="BT90" s="51"/>
      <c r="BU90" s="51"/>
    </row>
    <row r="91" spans="3:73" ht="11.1" customHeight="1" x14ac:dyDescent="0.15">
      <c r="C91" s="71"/>
      <c r="D91" s="72"/>
      <c r="E91" s="128" t="str">
        <f>IF(W79="","",W79)</f>
        <v/>
      </c>
      <c r="F91" s="112" t="str">
        <f t="shared" si="10"/>
        <v/>
      </c>
      <c r="G91" s="165" t="str">
        <f>IF(U79="","",U79)</f>
        <v/>
      </c>
      <c r="H91" s="341"/>
      <c r="I91" s="142" t="str">
        <f>IF(W82="","",W82)</f>
        <v/>
      </c>
      <c r="J91" s="112" t="str">
        <f t="shared" si="11"/>
        <v/>
      </c>
      <c r="K91" s="165" t="str">
        <f>IF(U82="","",U82)</f>
        <v/>
      </c>
      <c r="L91" s="341"/>
      <c r="M91" s="165">
        <f>IF(W85="","",W85)</f>
        <v>12</v>
      </c>
      <c r="N91" s="112" t="str">
        <f t="shared" si="12"/>
        <v>-</v>
      </c>
      <c r="O91" s="165">
        <f>IF(U85="","",U85)</f>
        <v>21</v>
      </c>
      <c r="P91" s="341"/>
      <c r="Q91" s="142" t="str">
        <f>IF(W88="","",W88)</f>
        <v/>
      </c>
      <c r="R91" s="165" t="str">
        <f t="shared" si="13"/>
        <v/>
      </c>
      <c r="S91" s="165" t="str">
        <f>IF(U88="","",U88)</f>
        <v/>
      </c>
      <c r="T91" s="341"/>
      <c r="U91" s="326"/>
      <c r="V91" s="316"/>
      <c r="W91" s="316"/>
      <c r="X91" s="317"/>
      <c r="Y91" s="111">
        <v>21</v>
      </c>
      <c r="Z91" s="112" t="str">
        <f t="shared" si="9"/>
        <v>-</v>
      </c>
      <c r="AA91" s="113">
        <v>16</v>
      </c>
      <c r="AB91" s="372"/>
      <c r="AC91" s="6">
        <f>AH90</f>
        <v>4</v>
      </c>
      <c r="AD91" s="127" t="s">
        <v>9</v>
      </c>
      <c r="AE91" s="5">
        <f>AI90</f>
        <v>1</v>
      </c>
      <c r="AF91" s="4" t="s">
        <v>6</v>
      </c>
      <c r="AG91" s="122"/>
      <c r="AH91" s="138"/>
      <c r="AI91" s="139"/>
      <c r="AJ91" s="11"/>
      <c r="AK91" s="10"/>
      <c r="AL91" s="140"/>
      <c r="AM91" s="141"/>
      <c r="AN91" s="139"/>
      <c r="AO91" s="140"/>
      <c r="AP91" s="54"/>
      <c r="AQ91" s="55"/>
      <c r="AR91" s="55"/>
      <c r="AS91" s="55"/>
      <c r="AT91" s="55"/>
      <c r="AU91" s="55"/>
      <c r="AV91" s="55"/>
      <c r="AW91" s="55"/>
      <c r="AX91" s="55"/>
      <c r="AY91" s="56"/>
      <c r="AZ91" s="56"/>
      <c r="BA91" s="56"/>
      <c r="BB91" s="56"/>
      <c r="BO91" s="51"/>
      <c r="BP91" s="51"/>
      <c r="BQ91" s="51"/>
      <c r="BR91" s="51"/>
      <c r="BS91" s="51"/>
      <c r="BT91" s="51"/>
      <c r="BU91" s="51"/>
    </row>
    <row r="92" spans="3:73" ht="11.1" customHeight="1" x14ac:dyDescent="0.15">
      <c r="C92" s="75" t="s">
        <v>59</v>
      </c>
      <c r="D92" s="73" t="s">
        <v>25</v>
      </c>
      <c r="E92" s="143">
        <f>IF(AA77="","",AA77)</f>
        <v>21</v>
      </c>
      <c r="F92" s="130" t="str">
        <f t="shared" si="10"/>
        <v>-</v>
      </c>
      <c r="G92" s="164">
        <f>IF(Y77="","",Y77)</f>
        <v>19</v>
      </c>
      <c r="H92" s="335" t="str">
        <f>IF(AB77="","",IF(AB77="○","×",IF(AB77="×","○")))</f>
        <v>○</v>
      </c>
      <c r="I92" s="144">
        <f>IF(AA80="","",AA80)</f>
        <v>21</v>
      </c>
      <c r="J92" s="130" t="str">
        <f t="shared" si="11"/>
        <v>-</v>
      </c>
      <c r="K92" s="164">
        <f>IF(Y80="","",Y80)</f>
        <v>14</v>
      </c>
      <c r="L92" s="321" t="str">
        <f>IF(AB80="","",IF(AB80="○","×",IF(AB80="×","○")))</f>
        <v>×</v>
      </c>
      <c r="M92" s="164">
        <f>IF(AA83="","",AA83)</f>
        <v>17</v>
      </c>
      <c r="N92" s="130" t="str">
        <f t="shared" si="12"/>
        <v>-</v>
      </c>
      <c r="O92" s="164">
        <f>IF(Y83="","",Y83)</f>
        <v>21</v>
      </c>
      <c r="P92" s="321" t="str">
        <f>IF(AB83="","",IF(AB83="○","×",IF(AB83="×","○")))</f>
        <v>×</v>
      </c>
      <c r="Q92" s="144">
        <f>IF(AA86="","",AA86)</f>
        <v>12</v>
      </c>
      <c r="R92" s="130" t="str">
        <f t="shared" si="13"/>
        <v>-</v>
      </c>
      <c r="S92" s="164">
        <f>IF(Y86="","",Y86)</f>
        <v>21</v>
      </c>
      <c r="T92" s="321" t="str">
        <f>IF(AB86="","",IF(AB86="○","×",IF(AB86="×","○")))</f>
        <v>×</v>
      </c>
      <c r="U92" s="144">
        <f>IF(AA89="","",AA89)</f>
        <v>11</v>
      </c>
      <c r="V92" s="130" t="str">
        <f>IF(U92="","","-")</f>
        <v>-</v>
      </c>
      <c r="W92" s="164">
        <f>IF(Y89="","",Y89)</f>
        <v>21</v>
      </c>
      <c r="X92" s="321" t="str">
        <f>IF(AB89="","",IF(AB89="○","×",IF(AB89="×","○")))</f>
        <v>×</v>
      </c>
      <c r="Y92" s="323"/>
      <c r="Z92" s="324"/>
      <c r="AA92" s="324"/>
      <c r="AB92" s="324"/>
      <c r="AC92" s="359" t="s">
        <v>153</v>
      </c>
      <c r="AD92" s="360"/>
      <c r="AE92" s="360"/>
      <c r="AF92" s="361"/>
      <c r="AG92" s="145"/>
      <c r="AH92" s="117"/>
      <c r="AI92" s="118"/>
      <c r="AJ92" s="20"/>
      <c r="AK92" s="19"/>
      <c r="AL92" s="119"/>
      <c r="AM92" s="120"/>
      <c r="AN92" s="118"/>
      <c r="AO92" s="119"/>
      <c r="AP92" s="54"/>
      <c r="AQ92" s="55"/>
      <c r="AR92" s="55"/>
      <c r="AS92" s="55"/>
      <c r="AT92" s="55"/>
      <c r="AU92" s="55"/>
      <c r="AV92" s="55"/>
      <c r="AW92" s="55"/>
      <c r="AX92" s="55"/>
      <c r="AY92" s="56"/>
      <c r="AZ92" s="56"/>
      <c r="BA92" s="56"/>
      <c r="BB92" s="56"/>
      <c r="BO92" s="51"/>
      <c r="BP92" s="51"/>
      <c r="BQ92" s="51"/>
      <c r="BR92" s="51"/>
      <c r="BS92" s="51"/>
      <c r="BT92" s="51"/>
      <c r="BU92" s="51"/>
    </row>
    <row r="93" spans="3:73" ht="11.1" customHeight="1" x14ac:dyDescent="0.15">
      <c r="C93" s="75" t="s">
        <v>60</v>
      </c>
      <c r="D93" s="69" t="s">
        <v>25</v>
      </c>
      <c r="E93" s="128">
        <f>IF(AA78="","",AA78)</f>
        <v>13</v>
      </c>
      <c r="F93" s="112" t="str">
        <f t="shared" si="10"/>
        <v>-</v>
      </c>
      <c r="G93" s="165">
        <f>IF(Y78="","",Y78)</f>
        <v>21</v>
      </c>
      <c r="H93" s="336" t="str">
        <f>IF(J81="","",J81)</f>
        <v/>
      </c>
      <c r="I93" s="142">
        <f>IF(AA81="","",AA81)</f>
        <v>16</v>
      </c>
      <c r="J93" s="112" t="str">
        <f t="shared" si="11"/>
        <v>-</v>
      </c>
      <c r="K93" s="165">
        <f>IF(Y81="","",Y81)</f>
        <v>21</v>
      </c>
      <c r="L93" s="322" t="str">
        <f>IF(N87="","",N87)</f>
        <v>-</v>
      </c>
      <c r="M93" s="165">
        <f>IF(AA84="","",AA84)</f>
        <v>12</v>
      </c>
      <c r="N93" s="112" t="str">
        <f t="shared" si="12"/>
        <v>-</v>
      </c>
      <c r="O93" s="165">
        <f>IF(Y84="","",Y84)</f>
        <v>21</v>
      </c>
      <c r="P93" s="322" t="str">
        <f>IF(R87="","",R87)</f>
        <v/>
      </c>
      <c r="Q93" s="142">
        <f>IF(AA87="","",AA87)</f>
        <v>16</v>
      </c>
      <c r="R93" s="112" t="str">
        <f t="shared" si="13"/>
        <v>-</v>
      </c>
      <c r="S93" s="165">
        <f>IF(Y87="","",Y87)</f>
        <v>21</v>
      </c>
      <c r="T93" s="322" t="str">
        <f>IF(V87="","",V87)</f>
        <v>-</v>
      </c>
      <c r="U93" s="142">
        <f>IF(AA90="","",AA90)</f>
        <v>21</v>
      </c>
      <c r="V93" s="112" t="str">
        <f>IF(U93="","","-")</f>
        <v>-</v>
      </c>
      <c r="W93" s="165">
        <f>IF(Y90="","",Y90)</f>
        <v>19</v>
      </c>
      <c r="X93" s="322" t="str">
        <f>IF(Z87="","",Z87)</f>
        <v>-</v>
      </c>
      <c r="Y93" s="326"/>
      <c r="Z93" s="316"/>
      <c r="AA93" s="316"/>
      <c r="AB93" s="316"/>
      <c r="AC93" s="354"/>
      <c r="AD93" s="355"/>
      <c r="AE93" s="355"/>
      <c r="AF93" s="356"/>
      <c r="AG93" s="145"/>
      <c r="AH93" s="117">
        <f>COUNTIF(E92:AB94,"○")</f>
        <v>1</v>
      </c>
      <c r="AI93" s="118">
        <f>COUNTIF(E92:AB94,"×")</f>
        <v>4</v>
      </c>
      <c r="AJ93" s="20">
        <f>(IF((E92&gt;G92),1,0))+(IF((E93&gt;G93),1,0))+(IF((E94&gt;G94),1,0))+(IF((I92&gt;K92),1,0))+(IF((I93&gt;K93),1,0))+(IF((I94&gt;K94),1,0))+(IF((M92&gt;O92),1,0))+(IF((M93&gt;O93),1,0))+(IF((M94&gt;O94),1,0))+(IF((Q92&gt;S92),1,0))+(IF((Q93&gt;S93),1,0))+(IF((Q94&gt;S94),1,0))+(IF((U92&gt;W92),1,0))+(IF((U93&gt;W93),1,0))+(IF((U94&gt;W94),1,0))+(IF((Y92&gt;AA92),1,0))+(IF((Y93&gt;AA93),1,0))+(IF((Y94&gt;AA94),1,0))</f>
        <v>4</v>
      </c>
      <c r="AK93" s="19">
        <f>(IF((E92&lt;G92),1,0))+(IF((E93&lt;G93),1,0))+(IF((E94&lt;G94),1,0))+(IF((I92&lt;K92),1,0))+(IF((I93&lt;K93),1,0))+(IF((I94&lt;K94),1,0))+(IF((M92&lt;O92),1,0))+(IF((M93&lt;O93),1,0))+(IF((M94&lt;O94),1,0))+(IF((Q92&lt;S92),1,0))+(IF((Q93&lt;S93),1,0))+(IF((Q94&lt;S94),1,0))+(IF((U92&lt;W92),1,0))+(IF((U93&lt;W93),1,0))+(IF((U94&lt;W94),1,0))+(IF((Y92&lt;AA92),1,0))+(IF((Y93&lt;AA93),1,0))+(IF((Y94&lt;AA94),1,0))</f>
        <v>9</v>
      </c>
      <c r="AL93" s="123">
        <f>AJ93-AK93</f>
        <v>-5</v>
      </c>
      <c r="AM93" s="120">
        <f>SUM(E92:E94,I92:I94,M92:M94,Q92:Q94,U92:U94,Y92:Y94)</f>
        <v>211</v>
      </c>
      <c r="AN93" s="118">
        <f>SUM(G92:G94,K92:K94,O92:O94,S92:S94,W92:W94,AA92:AA94)</f>
        <v>258</v>
      </c>
      <c r="AO93" s="119">
        <f>AM93-AN93</f>
        <v>-47</v>
      </c>
      <c r="AP93" s="54"/>
      <c r="AQ93" s="55"/>
      <c r="AR93" s="55"/>
      <c r="AS93" s="55"/>
      <c r="AT93" s="55"/>
      <c r="AU93" s="55"/>
      <c r="AV93" s="55"/>
      <c r="AW93" s="55"/>
      <c r="AX93" s="55"/>
      <c r="AY93" s="56"/>
      <c r="AZ93" s="56"/>
      <c r="BA93" s="56"/>
      <c r="BB93" s="56"/>
      <c r="BO93" s="51"/>
      <c r="BP93" s="51"/>
      <c r="BQ93" s="51"/>
      <c r="BR93" s="51"/>
      <c r="BS93" s="51"/>
      <c r="BT93" s="51"/>
      <c r="BU93" s="51"/>
    </row>
    <row r="94" spans="3:73" ht="11.1" customHeight="1" thickBot="1" x14ac:dyDescent="0.2">
      <c r="C94" s="77"/>
      <c r="D94" s="78"/>
      <c r="E94" s="146">
        <f>IF(AA79="","",AA79)</f>
        <v>21</v>
      </c>
      <c r="F94" s="147" t="str">
        <f t="shared" si="10"/>
        <v>-</v>
      </c>
      <c r="G94" s="166">
        <f>IF(Y79="","",Y79)</f>
        <v>17</v>
      </c>
      <c r="H94" s="337" t="str">
        <f>IF(J82="","",J82)</f>
        <v/>
      </c>
      <c r="I94" s="148">
        <f>IF(AA82="","",AA82)</f>
        <v>14</v>
      </c>
      <c r="J94" s="147" t="str">
        <f t="shared" si="11"/>
        <v>-</v>
      </c>
      <c r="K94" s="166">
        <f>IF(Y82="","",Y82)</f>
        <v>21</v>
      </c>
      <c r="L94" s="338" t="str">
        <f>IF(N88="","",N88)</f>
        <v/>
      </c>
      <c r="M94" s="166" t="str">
        <f>IF(AA85="","",AA85)</f>
        <v/>
      </c>
      <c r="N94" s="147" t="str">
        <f t="shared" si="12"/>
        <v/>
      </c>
      <c r="O94" s="166" t="str">
        <f>IF(Y85="","",Y85)</f>
        <v/>
      </c>
      <c r="P94" s="338" t="str">
        <f>IF(R88="","",R88)</f>
        <v/>
      </c>
      <c r="Q94" s="148" t="str">
        <f>IF(AA88="","",AA88)</f>
        <v/>
      </c>
      <c r="R94" s="147" t="str">
        <f t="shared" si="13"/>
        <v/>
      </c>
      <c r="S94" s="166" t="str">
        <f>IF(Y88="","",Y88)</f>
        <v/>
      </c>
      <c r="T94" s="338" t="str">
        <f>IF(V88="","",V88)</f>
        <v/>
      </c>
      <c r="U94" s="148">
        <f>IF(AA91="","",AA91)</f>
        <v>16</v>
      </c>
      <c r="V94" s="147" t="str">
        <f>IF(U94="","","-")</f>
        <v>-</v>
      </c>
      <c r="W94" s="166">
        <f>IF(Y91="","",Y91)</f>
        <v>21</v>
      </c>
      <c r="X94" s="338" t="str">
        <f>IF(Z88="","",Z88)</f>
        <v/>
      </c>
      <c r="Y94" s="368"/>
      <c r="Z94" s="369"/>
      <c r="AA94" s="369"/>
      <c r="AB94" s="369"/>
      <c r="AC94" s="3">
        <f>AH93</f>
        <v>1</v>
      </c>
      <c r="AD94" s="149" t="s">
        <v>16</v>
      </c>
      <c r="AE94" s="2">
        <f>AI93</f>
        <v>4</v>
      </c>
      <c r="AF94" s="1" t="s">
        <v>15</v>
      </c>
      <c r="AG94" s="145"/>
      <c r="AH94" s="138"/>
      <c r="AI94" s="139"/>
      <c r="AJ94" s="11"/>
      <c r="AK94" s="10"/>
      <c r="AL94" s="140"/>
      <c r="AM94" s="141"/>
      <c r="AN94" s="139"/>
      <c r="AO94" s="140"/>
      <c r="AP94" s="54"/>
      <c r="AQ94" s="55"/>
      <c r="AR94" s="55"/>
      <c r="AS94" s="55"/>
      <c r="AT94" s="55"/>
      <c r="AU94" s="55"/>
      <c r="AV94" s="55"/>
      <c r="AW94" s="55"/>
      <c r="AX94" s="55"/>
      <c r="AY94" s="56"/>
      <c r="AZ94" s="56"/>
      <c r="BA94" s="56"/>
      <c r="BB94" s="56"/>
      <c r="BO94" s="51"/>
      <c r="BP94" s="51"/>
      <c r="BQ94" s="51"/>
      <c r="BR94" s="51"/>
      <c r="BS94" s="51"/>
      <c r="BT94" s="51"/>
      <c r="BU94" s="51"/>
    </row>
    <row r="95" spans="3:73" ht="5.0999999999999996" customHeight="1" x14ac:dyDescent="0.15">
      <c r="C95" s="79"/>
      <c r="D95" s="80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154"/>
      <c r="AD95" s="154"/>
      <c r="AE95" s="154"/>
      <c r="AF95" s="154"/>
      <c r="AG95" s="82"/>
      <c r="AH95" s="70"/>
      <c r="AI95" s="70"/>
      <c r="AJ95" s="70"/>
      <c r="AK95" s="70"/>
      <c r="AL95" s="70"/>
      <c r="AM95" s="70"/>
      <c r="AN95" s="70"/>
      <c r="AO95" s="70"/>
      <c r="BO95" s="51"/>
      <c r="BP95" s="51"/>
      <c r="BQ95" s="51"/>
      <c r="BR95" s="51"/>
      <c r="BS95" s="51"/>
      <c r="BT95" s="51"/>
      <c r="BU95" s="51"/>
    </row>
    <row r="96" spans="3:73" ht="5.0999999999999996" customHeight="1" x14ac:dyDescent="0.15">
      <c r="C96" s="79"/>
      <c r="D96" s="80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154"/>
      <c r="AD96" s="154"/>
      <c r="AE96" s="154"/>
      <c r="AF96" s="154"/>
      <c r="AG96" s="82"/>
      <c r="AH96" s="70"/>
      <c r="AI96" s="70"/>
      <c r="AJ96" s="70"/>
      <c r="AK96" s="70"/>
      <c r="AL96" s="70"/>
      <c r="AM96" s="70"/>
      <c r="AN96" s="70"/>
      <c r="AO96" s="70"/>
      <c r="BO96" s="51"/>
      <c r="BP96" s="51"/>
      <c r="BQ96" s="51"/>
      <c r="BR96" s="51"/>
      <c r="BS96" s="51"/>
      <c r="BT96" s="51"/>
      <c r="BU96" s="51"/>
    </row>
    <row r="97" spans="2:75" ht="5.0999999999999996" customHeight="1" x14ac:dyDescent="0.15">
      <c r="C97" s="79"/>
      <c r="D97" s="80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154"/>
      <c r="AD97" s="154"/>
      <c r="AE97" s="154"/>
      <c r="AF97" s="154"/>
      <c r="AG97" s="82"/>
      <c r="AH97" s="70"/>
      <c r="AI97" s="70"/>
      <c r="AJ97" s="70"/>
      <c r="AK97" s="70"/>
      <c r="AL97" s="70"/>
      <c r="AM97" s="70"/>
      <c r="AN97" s="70"/>
      <c r="AO97" s="70"/>
      <c r="BO97" s="51"/>
      <c r="BP97" s="51"/>
      <c r="BQ97" s="51"/>
      <c r="BR97" s="51"/>
      <c r="BS97" s="51"/>
      <c r="BT97" s="51"/>
      <c r="BU97" s="51"/>
    </row>
    <row r="98" spans="2:75" ht="5.0999999999999996" customHeight="1" x14ac:dyDescent="0.15">
      <c r="O98" s="224" t="s">
        <v>39</v>
      </c>
      <c r="P98" s="224"/>
      <c r="Q98" s="224"/>
      <c r="R98" s="224"/>
      <c r="S98" s="224"/>
      <c r="T98" s="224"/>
      <c r="U98" s="224"/>
      <c r="V98" s="224"/>
      <c r="W98" s="224"/>
      <c r="X98" s="224"/>
      <c r="Y98" s="84"/>
      <c r="Z98" s="226" t="s">
        <v>40</v>
      </c>
      <c r="AA98" s="226"/>
      <c r="AB98" s="226"/>
      <c r="AC98" s="226"/>
      <c r="AD98" s="226"/>
      <c r="AE98" s="226"/>
      <c r="AF98" s="226"/>
      <c r="AG98" s="226"/>
      <c r="AH98" s="226"/>
      <c r="AI98" s="226"/>
      <c r="AJ98" s="226"/>
      <c r="AK98" s="226"/>
      <c r="BC98" s="54"/>
      <c r="BD98" s="54"/>
      <c r="BO98" s="51"/>
      <c r="BP98" s="51"/>
      <c r="BQ98" s="51"/>
      <c r="BR98" s="51"/>
      <c r="BS98" s="51"/>
      <c r="BT98" s="51"/>
      <c r="BU98" s="51"/>
      <c r="BW98" s="56"/>
    </row>
    <row r="99" spans="2:75" ht="12" customHeight="1" x14ac:dyDescent="0.25">
      <c r="O99" s="225"/>
      <c r="P99" s="225"/>
      <c r="Q99" s="225"/>
      <c r="R99" s="225"/>
      <c r="S99" s="225"/>
      <c r="T99" s="225"/>
      <c r="U99" s="225"/>
      <c r="V99" s="225"/>
      <c r="W99" s="225"/>
      <c r="X99" s="225"/>
      <c r="Y99" s="85"/>
      <c r="Z99" s="226"/>
      <c r="AA99" s="226"/>
      <c r="AB99" s="226"/>
      <c r="AC99" s="226"/>
      <c r="AD99" s="226"/>
      <c r="AE99" s="226"/>
      <c r="AF99" s="226"/>
      <c r="AG99" s="226"/>
      <c r="AH99" s="226"/>
      <c r="AI99" s="226"/>
      <c r="AJ99" s="226"/>
      <c r="AK99" s="226"/>
      <c r="BO99" s="51"/>
      <c r="BP99" s="51"/>
      <c r="BQ99" s="51"/>
      <c r="BR99" s="51"/>
      <c r="BS99" s="51"/>
      <c r="BT99" s="51"/>
      <c r="BU99" s="51"/>
      <c r="BW99" s="56"/>
    </row>
    <row r="100" spans="2:75" ht="15.95" customHeight="1" x14ac:dyDescent="0.15">
      <c r="C100" s="227" t="s">
        <v>136</v>
      </c>
      <c r="D100" s="227"/>
      <c r="E100" s="227"/>
      <c r="F100" s="227"/>
      <c r="G100" s="227"/>
      <c r="H100" s="227"/>
      <c r="I100" s="227"/>
      <c r="J100" s="227"/>
      <c r="K100" s="227"/>
      <c r="L100" s="227"/>
      <c r="M100" s="227"/>
      <c r="N100" s="228"/>
      <c r="O100" s="344" t="str">
        <f>C115</f>
        <v>長原芽美</v>
      </c>
      <c r="P100" s="345"/>
      <c r="Q100" s="345"/>
      <c r="R100" s="345"/>
      <c r="S100" s="345"/>
      <c r="T100" s="348" t="str">
        <f>D112</f>
        <v>酒商ながはら</v>
      </c>
      <c r="U100" s="345"/>
      <c r="V100" s="345"/>
      <c r="W100" s="345"/>
      <c r="X100" s="347"/>
      <c r="Y100" s="168"/>
      <c r="Z100" s="344" t="str">
        <f>C124</f>
        <v>石川　紫</v>
      </c>
      <c r="AA100" s="345"/>
      <c r="AB100" s="345"/>
      <c r="AC100" s="345"/>
      <c r="AD100" s="345"/>
      <c r="AE100" s="348" t="str">
        <f>D124</f>
        <v>TEAM BLOWIN</v>
      </c>
      <c r="AF100" s="345"/>
      <c r="AG100" s="345"/>
      <c r="AH100" s="345"/>
      <c r="AI100" s="347"/>
      <c r="AJ100" s="67"/>
      <c r="BO100" s="51"/>
      <c r="BP100" s="51"/>
      <c r="BQ100" s="51"/>
      <c r="BR100" s="51"/>
      <c r="BS100" s="51"/>
      <c r="BT100" s="51"/>
      <c r="BU100" s="51"/>
      <c r="BW100" s="56"/>
    </row>
    <row r="101" spans="2:75" ht="15.95" customHeight="1" x14ac:dyDescent="0.15">
      <c r="C101" s="227"/>
      <c r="D101" s="227"/>
      <c r="E101" s="227"/>
      <c r="F101" s="227"/>
      <c r="G101" s="227"/>
      <c r="H101" s="227"/>
      <c r="I101" s="227"/>
      <c r="J101" s="227"/>
      <c r="K101" s="227"/>
      <c r="L101" s="227"/>
      <c r="M101" s="227"/>
      <c r="N101" s="228"/>
      <c r="O101" s="349" t="str">
        <f>C116</f>
        <v>阿部　萌</v>
      </c>
      <c r="P101" s="350"/>
      <c r="Q101" s="350"/>
      <c r="R101" s="350"/>
      <c r="S101" s="350"/>
      <c r="T101" s="342" t="str">
        <f>D113</f>
        <v>酒商ながはら</v>
      </c>
      <c r="U101" s="342"/>
      <c r="V101" s="342"/>
      <c r="W101" s="342"/>
      <c r="X101" s="343"/>
      <c r="Y101" s="168"/>
      <c r="Z101" s="349" t="str">
        <f>C125</f>
        <v>薦田あかね</v>
      </c>
      <c r="AA101" s="350"/>
      <c r="AB101" s="350"/>
      <c r="AC101" s="350"/>
      <c r="AD101" s="350"/>
      <c r="AE101" s="342" t="str">
        <f>D125</f>
        <v>TEAM BLOWIN</v>
      </c>
      <c r="AF101" s="342"/>
      <c r="AG101" s="342"/>
      <c r="AH101" s="342"/>
      <c r="AI101" s="343"/>
      <c r="AJ101" s="61"/>
      <c r="AK101" s="61"/>
      <c r="AL101" s="61"/>
      <c r="AM101" s="62"/>
      <c r="AN101" s="62"/>
      <c r="AO101" s="62"/>
      <c r="BO101" s="51"/>
      <c r="BP101" s="51"/>
      <c r="BQ101" s="51"/>
      <c r="BR101" s="51"/>
      <c r="BS101" s="51"/>
      <c r="BT101" s="51"/>
      <c r="BU101" s="51"/>
      <c r="BW101" s="56"/>
    </row>
    <row r="102" spans="2:75" ht="12" customHeight="1" x14ac:dyDescent="0.15">
      <c r="C102" s="108"/>
      <c r="D102" s="108"/>
      <c r="E102" s="108"/>
      <c r="F102" s="108"/>
      <c r="G102" s="108"/>
      <c r="H102" s="108"/>
      <c r="I102" s="108"/>
      <c r="J102" s="108"/>
      <c r="K102" s="108"/>
      <c r="L102" s="108"/>
      <c r="M102" s="108"/>
      <c r="N102" s="108"/>
      <c r="O102" s="224" t="s">
        <v>11</v>
      </c>
      <c r="P102" s="224"/>
      <c r="Q102" s="224"/>
      <c r="R102" s="224"/>
      <c r="S102" s="224"/>
      <c r="T102" s="224"/>
      <c r="U102" s="224"/>
      <c r="V102" s="224"/>
      <c r="W102" s="224"/>
      <c r="X102" s="224"/>
      <c r="Y102" s="84"/>
      <c r="Z102" s="226" t="s">
        <v>12</v>
      </c>
      <c r="AA102" s="226"/>
      <c r="AB102" s="226"/>
      <c r="AC102" s="226"/>
      <c r="AD102" s="226"/>
      <c r="AE102" s="226"/>
      <c r="AF102" s="226"/>
      <c r="AG102" s="226"/>
      <c r="AH102" s="226"/>
      <c r="AI102" s="226"/>
      <c r="AJ102" s="226"/>
      <c r="AK102" s="226"/>
      <c r="AL102" s="61"/>
      <c r="AM102" s="62"/>
      <c r="AN102" s="62"/>
      <c r="AO102" s="62"/>
      <c r="BO102" s="51"/>
      <c r="BP102" s="51"/>
      <c r="BQ102" s="51"/>
      <c r="BR102" s="51"/>
      <c r="BS102" s="51"/>
      <c r="BT102" s="51"/>
      <c r="BU102" s="51"/>
      <c r="BW102" s="56"/>
    </row>
    <row r="103" spans="2:75" ht="12" customHeight="1" x14ac:dyDescent="0.25"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225"/>
      <c r="P103" s="225"/>
      <c r="Q103" s="225"/>
      <c r="R103" s="225"/>
      <c r="S103" s="225"/>
      <c r="T103" s="225"/>
      <c r="U103" s="225"/>
      <c r="V103" s="225"/>
      <c r="W103" s="225"/>
      <c r="X103" s="225"/>
      <c r="Y103" s="85"/>
      <c r="Z103" s="226"/>
      <c r="AA103" s="226"/>
      <c r="AB103" s="226"/>
      <c r="AC103" s="226"/>
      <c r="AD103" s="226"/>
      <c r="AE103" s="226"/>
      <c r="AF103" s="226"/>
      <c r="AG103" s="226"/>
      <c r="AH103" s="226"/>
      <c r="AI103" s="226"/>
      <c r="AJ103" s="226"/>
      <c r="AK103" s="226"/>
      <c r="AL103" s="61"/>
      <c r="AM103" s="62"/>
      <c r="AN103" s="62"/>
      <c r="AO103" s="62"/>
      <c r="BO103" s="51"/>
      <c r="BP103" s="51"/>
      <c r="BQ103" s="51"/>
      <c r="BR103" s="51"/>
      <c r="BS103" s="51"/>
      <c r="BT103" s="51"/>
      <c r="BU103" s="51"/>
      <c r="BW103" s="56"/>
    </row>
    <row r="104" spans="2:75" ht="15.95" customHeight="1" x14ac:dyDescent="0.15">
      <c r="C104" s="200" t="s">
        <v>138</v>
      </c>
      <c r="D104" s="200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344" t="str">
        <f>C121</f>
        <v>石崎　健</v>
      </c>
      <c r="P104" s="345"/>
      <c r="Q104" s="345"/>
      <c r="R104" s="345"/>
      <c r="S104" s="345"/>
      <c r="T104" s="346" t="str">
        <f>D121</f>
        <v>川之江ｸﾗﾌﾞ</v>
      </c>
      <c r="U104" s="345"/>
      <c r="V104" s="345"/>
      <c r="W104" s="345"/>
      <c r="X104" s="347"/>
      <c r="Y104" s="168"/>
      <c r="Z104" s="344" t="str">
        <f>C112</f>
        <v>長原由純</v>
      </c>
      <c r="AA104" s="345"/>
      <c r="AB104" s="345"/>
      <c r="AC104" s="345"/>
      <c r="AD104" s="345"/>
      <c r="AE104" s="348" t="str">
        <f>D112</f>
        <v>酒商ながはら</v>
      </c>
      <c r="AF104" s="345"/>
      <c r="AG104" s="345"/>
      <c r="AH104" s="345"/>
      <c r="AI104" s="347"/>
      <c r="AJ104" s="67"/>
      <c r="AL104" s="61"/>
      <c r="AM104" s="62"/>
      <c r="AN104" s="62"/>
      <c r="AO104" s="62"/>
      <c r="BO104" s="51"/>
      <c r="BP104" s="51"/>
      <c r="BQ104" s="51"/>
      <c r="BR104" s="51"/>
      <c r="BS104" s="51"/>
      <c r="BT104" s="51"/>
      <c r="BU104" s="51"/>
      <c r="BW104" s="56"/>
    </row>
    <row r="105" spans="2:75" ht="15.95" customHeight="1" x14ac:dyDescent="0.15">
      <c r="C105" s="200"/>
      <c r="D105" s="200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349" t="str">
        <f>C122</f>
        <v>石川和哉</v>
      </c>
      <c r="P105" s="350"/>
      <c r="Q105" s="350"/>
      <c r="R105" s="350"/>
      <c r="S105" s="350"/>
      <c r="T105" s="342" t="str">
        <f>D122</f>
        <v>川之江ｸﾗﾌﾞ</v>
      </c>
      <c r="U105" s="342"/>
      <c r="V105" s="342"/>
      <c r="W105" s="342"/>
      <c r="X105" s="343"/>
      <c r="Y105" s="168"/>
      <c r="Z105" s="349" t="str">
        <f>C113</f>
        <v>長原凪沙</v>
      </c>
      <c r="AA105" s="350"/>
      <c r="AB105" s="350"/>
      <c r="AC105" s="350"/>
      <c r="AD105" s="350"/>
      <c r="AE105" s="342" t="str">
        <f>D113</f>
        <v>酒商ながはら</v>
      </c>
      <c r="AF105" s="342"/>
      <c r="AG105" s="342"/>
      <c r="AH105" s="342"/>
      <c r="AI105" s="343"/>
      <c r="AJ105" s="61"/>
      <c r="AK105" s="61"/>
      <c r="AL105" s="61"/>
      <c r="AM105" s="62"/>
      <c r="AN105" s="62"/>
      <c r="AO105" s="62"/>
      <c r="BO105" s="51"/>
      <c r="BP105" s="51"/>
      <c r="BQ105" s="51"/>
      <c r="BR105" s="51"/>
      <c r="BS105" s="51"/>
      <c r="BT105" s="51"/>
      <c r="BU105" s="51"/>
      <c r="BW105" s="56"/>
    </row>
    <row r="106" spans="2:75" ht="3" customHeight="1" thickBot="1" x14ac:dyDescent="0.2">
      <c r="C106" s="79"/>
      <c r="D106" s="80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154"/>
      <c r="AD106" s="154"/>
      <c r="AE106" s="154"/>
      <c r="AF106" s="154"/>
      <c r="AG106" s="82"/>
      <c r="AH106" s="70"/>
      <c r="AI106" s="70"/>
      <c r="AJ106" s="70"/>
      <c r="AK106" s="70"/>
      <c r="AL106" s="70"/>
      <c r="AM106" s="70"/>
      <c r="AN106" s="70"/>
      <c r="AO106" s="70"/>
      <c r="BO106" s="51"/>
      <c r="BP106" s="51"/>
      <c r="BQ106" s="51"/>
      <c r="BR106" s="51"/>
      <c r="BS106" s="51"/>
      <c r="BT106" s="51"/>
      <c r="BU106" s="51"/>
    </row>
    <row r="107" spans="2:75" ht="12" customHeight="1" x14ac:dyDescent="0.15">
      <c r="C107" s="214" t="s">
        <v>137</v>
      </c>
      <c r="D107" s="215"/>
      <c r="E107" s="218" t="str">
        <f>C109</f>
        <v>藤田小百合</v>
      </c>
      <c r="F107" s="219"/>
      <c r="G107" s="219"/>
      <c r="H107" s="220"/>
      <c r="I107" s="221" t="str">
        <f>C112</f>
        <v>長原由純</v>
      </c>
      <c r="J107" s="219"/>
      <c r="K107" s="219"/>
      <c r="L107" s="220"/>
      <c r="M107" s="221" t="str">
        <f>C115</f>
        <v>長原芽美</v>
      </c>
      <c r="N107" s="219"/>
      <c r="O107" s="219"/>
      <c r="P107" s="220"/>
      <c r="Q107" s="221" t="str">
        <f>C118</f>
        <v>加藤　彩</v>
      </c>
      <c r="R107" s="219"/>
      <c r="S107" s="219"/>
      <c r="T107" s="220"/>
      <c r="U107" s="221" t="str">
        <f>C121</f>
        <v>石崎　健</v>
      </c>
      <c r="V107" s="219"/>
      <c r="W107" s="219"/>
      <c r="X107" s="219"/>
      <c r="Y107" s="221" t="str">
        <f>C124</f>
        <v>石川　紫</v>
      </c>
      <c r="Z107" s="219"/>
      <c r="AA107" s="219"/>
      <c r="AB107" s="222"/>
      <c r="AC107" s="204" t="s">
        <v>0</v>
      </c>
      <c r="AD107" s="205"/>
      <c r="AE107" s="205"/>
      <c r="AF107" s="206"/>
      <c r="AG107" s="38"/>
      <c r="AH107" s="357" t="s">
        <v>2</v>
      </c>
      <c r="AI107" s="358"/>
      <c r="AJ107" s="381" t="s">
        <v>3</v>
      </c>
      <c r="AK107" s="382"/>
      <c r="AL107" s="383"/>
      <c r="AM107" s="384" t="s">
        <v>4</v>
      </c>
      <c r="AN107" s="385"/>
      <c r="AO107" s="386"/>
      <c r="BO107" s="51"/>
      <c r="BP107" s="51"/>
      <c r="BQ107" s="51"/>
      <c r="BR107" s="51"/>
      <c r="BS107" s="51"/>
      <c r="BT107" s="51"/>
      <c r="BU107" s="51"/>
    </row>
    <row r="108" spans="2:75" ht="12" customHeight="1" thickBot="1" x14ac:dyDescent="0.2">
      <c r="C108" s="216"/>
      <c r="D108" s="217"/>
      <c r="E108" s="207" t="str">
        <f>C110</f>
        <v>合田亜理砂</v>
      </c>
      <c r="F108" s="208"/>
      <c r="G108" s="208"/>
      <c r="H108" s="209"/>
      <c r="I108" s="210" t="str">
        <f>C113</f>
        <v>長原凪沙</v>
      </c>
      <c r="J108" s="208"/>
      <c r="K108" s="208"/>
      <c r="L108" s="209"/>
      <c r="M108" s="210" t="str">
        <f>C116</f>
        <v>阿部　萌</v>
      </c>
      <c r="N108" s="208"/>
      <c r="O108" s="208"/>
      <c r="P108" s="209"/>
      <c r="Q108" s="210" t="str">
        <f>C119</f>
        <v>阿部一恵</v>
      </c>
      <c r="R108" s="208"/>
      <c r="S108" s="208"/>
      <c r="T108" s="209"/>
      <c r="U108" s="210" t="str">
        <f>C122</f>
        <v>石川和哉</v>
      </c>
      <c r="V108" s="208"/>
      <c r="W108" s="208"/>
      <c r="X108" s="208"/>
      <c r="Y108" s="210" t="str">
        <f>C125</f>
        <v>薦田あかね</v>
      </c>
      <c r="Z108" s="208"/>
      <c r="AA108" s="208"/>
      <c r="AB108" s="223"/>
      <c r="AC108" s="211" t="s">
        <v>1</v>
      </c>
      <c r="AD108" s="212"/>
      <c r="AE108" s="212"/>
      <c r="AF108" s="213"/>
      <c r="AG108" s="38"/>
      <c r="AH108" s="49" t="s">
        <v>5</v>
      </c>
      <c r="AI108" s="48" t="s">
        <v>6</v>
      </c>
      <c r="AJ108" s="49" t="s">
        <v>17</v>
      </c>
      <c r="AK108" s="48" t="s">
        <v>7</v>
      </c>
      <c r="AL108" s="47" t="s">
        <v>8</v>
      </c>
      <c r="AM108" s="50" t="s">
        <v>17</v>
      </c>
      <c r="AN108" s="48" t="s">
        <v>7</v>
      </c>
      <c r="AO108" s="47" t="s">
        <v>8</v>
      </c>
      <c r="BO108" s="51"/>
      <c r="BP108" s="51"/>
      <c r="BQ108" s="51"/>
      <c r="BR108" s="51"/>
      <c r="BS108" s="51"/>
      <c r="BT108" s="51"/>
      <c r="BU108" s="51"/>
    </row>
    <row r="109" spans="2:75" ht="12" customHeight="1" x14ac:dyDescent="0.15">
      <c r="B109" s="150" t="s">
        <v>27</v>
      </c>
      <c r="C109" s="68" t="s">
        <v>91</v>
      </c>
      <c r="D109" s="69" t="s">
        <v>92</v>
      </c>
      <c r="E109" s="312"/>
      <c r="F109" s="313"/>
      <c r="G109" s="313"/>
      <c r="H109" s="314"/>
      <c r="I109" s="111">
        <v>15</v>
      </c>
      <c r="J109" s="112" t="str">
        <f>IF(I109="","","-")</f>
        <v>-</v>
      </c>
      <c r="K109" s="113">
        <v>5</v>
      </c>
      <c r="L109" s="380" t="str">
        <f>IF(I109&lt;&gt;"",IF(I109&gt;K109,IF(I110&gt;K110,"○",IF(I111&gt;K111,"○","×")),IF(I110&gt;K110,IF(I111&gt;K111,"○","×"),"×")),"")</f>
        <v>○</v>
      </c>
      <c r="M109" s="111">
        <v>10</v>
      </c>
      <c r="N109" s="114" t="str">
        <f t="shared" ref="N109:N114" si="14">IF(M109="","","-")</f>
        <v>-</v>
      </c>
      <c r="O109" s="115">
        <v>15</v>
      </c>
      <c r="P109" s="380" t="str">
        <f>IF(M109&lt;&gt;"",IF(M109&gt;O109,IF(M110&gt;O110,"○",IF(M111&gt;O111,"○","×")),IF(M110&gt;O110,IF(M111&gt;O111,"○","×"),"×")),"")</f>
        <v>×</v>
      </c>
      <c r="Q109" s="111">
        <v>15</v>
      </c>
      <c r="R109" s="114" t="str">
        <f t="shared" ref="R109:R117" si="15">IF(Q109="","","-")</f>
        <v>-</v>
      </c>
      <c r="S109" s="115">
        <v>7</v>
      </c>
      <c r="T109" s="380" t="str">
        <f>IF(Q109&lt;&gt;"",IF(Q109&gt;S109,IF(Q110&gt;S110,"○",IF(Q111&gt;S111,"○","×")),IF(Q110&gt;S110,IF(Q111&gt;S111,"○","×"),"×")),"")</f>
        <v>○</v>
      </c>
      <c r="U109" s="111">
        <v>9</v>
      </c>
      <c r="V109" s="114" t="str">
        <f t="shared" ref="V109:V120" si="16">IF(U109="","","-")</f>
        <v>-</v>
      </c>
      <c r="W109" s="115">
        <v>15</v>
      </c>
      <c r="X109" s="373" t="str">
        <f>IF(U109&lt;&gt;"",IF(U109&gt;W109,IF(U110&gt;W110,"○",IF(U111&gt;W111,"○","×")),IF(U110&gt;W110,IF(U111&gt;W111,"○","×"),"×")),"")</f>
        <v>×</v>
      </c>
      <c r="Y109" s="111">
        <v>11</v>
      </c>
      <c r="Z109" s="114" t="str">
        <f t="shared" ref="Z109:Z123" si="17">IF(Y109="","","-")</f>
        <v>-</v>
      </c>
      <c r="AA109" s="115">
        <v>15</v>
      </c>
      <c r="AB109" s="373" t="str">
        <f>IF(Y109&lt;&gt;"",IF(Y109&gt;AA109,IF(Y110&gt;AA110,"○",IF(Y111&gt;AA111,"○","×")),IF(Y110&gt;AA110,IF(Y111&gt;AA111,"○","×"),"×")),"")</f>
        <v>×</v>
      </c>
      <c r="AC109" s="351" t="s">
        <v>152</v>
      </c>
      <c r="AD109" s="352"/>
      <c r="AE109" s="352"/>
      <c r="AF109" s="353"/>
      <c r="AG109" s="116"/>
      <c r="AH109" s="117"/>
      <c r="AI109" s="118"/>
      <c r="AJ109" s="20"/>
      <c r="AK109" s="19"/>
      <c r="AL109" s="119"/>
      <c r="AM109" s="120"/>
      <c r="AN109" s="118"/>
      <c r="AO109" s="119"/>
      <c r="BO109" s="51"/>
      <c r="BP109" s="51"/>
      <c r="BQ109" s="51"/>
      <c r="BR109" s="51"/>
      <c r="BS109" s="51"/>
      <c r="BT109" s="51"/>
      <c r="BU109" s="51"/>
    </row>
    <row r="110" spans="2:75" ht="12" customHeight="1" x14ac:dyDescent="0.15">
      <c r="B110" s="151" t="s">
        <v>142</v>
      </c>
      <c r="C110" s="68" t="s">
        <v>93</v>
      </c>
      <c r="D110" s="69" t="s">
        <v>92</v>
      </c>
      <c r="E110" s="315"/>
      <c r="F110" s="316"/>
      <c r="G110" s="316"/>
      <c r="H110" s="317"/>
      <c r="I110" s="111">
        <v>15</v>
      </c>
      <c r="J110" s="112" t="str">
        <f>IF(I110="","","-")</f>
        <v>-</v>
      </c>
      <c r="K110" s="121">
        <v>11</v>
      </c>
      <c r="L110" s="327"/>
      <c r="M110" s="111">
        <v>7</v>
      </c>
      <c r="N110" s="112" t="str">
        <f t="shared" si="14"/>
        <v>-</v>
      </c>
      <c r="O110" s="113">
        <v>15</v>
      </c>
      <c r="P110" s="327"/>
      <c r="Q110" s="111">
        <v>15</v>
      </c>
      <c r="R110" s="112" t="str">
        <f t="shared" si="15"/>
        <v>-</v>
      </c>
      <c r="S110" s="113">
        <v>7</v>
      </c>
      <c r="T110" s="327"/>
      <c r="U110" s="111">
        <v>8</v>
      </c>
      <c r="V110" s="112" t="str">
        <f t="shared" si="16"/>
        <v>-</v>
      </c>
      <c r="W110" s="113">
        <v>15</v>
      </c>
      <c r="X110" s="330"/>
      <c r="Y110" s="111">
        <v>10</v>
      </c>
      <c r="Z110" s="112" t="str">
        <f t="shared" si="17"/>
        <v>-</v>
      </c>
      <c r="AA110" s="113">
        <v>15</v>
      </c>
      <c r="AB110" s="330"/>
      <c r="AC110" s="354"/>
      <c r="AD110" s="355"/>
      <c r="AE110" s="355"/>
      <c r="AF110" s="356"/>
      <c r="AG110" s="122"/>
      <c r="AH110" s="117">
        <f>COUNTIF(E109:AB111,"○")</f>
        <v>2</v>
      </c>
      <c r="AI110" s="118">
        <f>COUNTIF(E109:AB111,"×")</f>
        <v>3</v>
      </c>
      <c r="AJ110" s="20">
        <f>(IF((E109&gt;G109),1,0))+(IF((E110&gt;G110),1,0))+(IF((E111&gt;G111),1,0))+(IF((I109&gt;K109),1,0))+(IF((I110&gt;K110),1,0))+(IF((I111&gt;K111),1,0))+(IF((M109&gt;O109),1,0))+(IF((M110&gt;O110),1,0))+(IF((M111&gt;O111),1,0))+(IF((Q109&gt;S109),1,0))+(IF((Q110&gt;S110),1,0))+(IF((Q111&gt;S111),1,0))+(IF((U109&gt;W109),1,0))+(IF((U110&gt;W110),1,0))+(IF((U111&gt;W111),1,0))+(IF((Y109&gt;AA109),1,0))+(IF((Y110&gt;AA110),1,0))+(IF((Y111&gt;AA111),1,0))</f>
        <v>4</v>
      </c>
      <c r="AK110" s="19">
        <f>(IF((E109&lt;G109),1,0))+(IF((E110&lt;G110),1,0))+(IF((E111&lt;G111),1,0))+(IF((I109&lt;K109),1,0))+(IF((I110&lt;K110),1,0))+(IF((I111&lt;K111),1,0))+(IF((M109&lt;O109),1,0))+(IF((M110&lt;O110),1,0))+(IF((M111&lt;O111),1,0))+(IF((Q109&lt;S109),1,0))+(IF((Q110&lt;S110),1,0))+(IF((Q111&lt;S111),1,0))+(IF((U109&lt;W109),1,0))+(IF((U110&lt;W110),1,0))+(IF((U111&lt;W111),1,0))+(IF((Y109&lt;AA109),1,0))+(IF((Y110&lt;AA110),1,0))+(IF((Y111&lt;AA111),1,0))</f>
        <v>6</v>
      </c>
      <c r="AL110" s="123">
        <f>AJ110-AK110</f>
        <v>-2</v>
      </c>
      <c r="AM110" s="120">
        <f>SUM(E109:E111,I109:I111,M109:M111,Q109:Q111,U109:U111,Y109:Y111)</f>
        <v>115</v>
      </c>
      <c r="AN110" s="118">
        <f>SUM(G109:G111,K109:K111,O109:O111,S109:S111,W109:W111,AA109:AA111)</f>
        <v>120</v>
      </c>
      <c r="AO110" s="119">
        <f>AM110-AN110</f>
        <v>-5</v>
      </c>
      <c r="BO110" s="51"/>
      <c r="BP110" s="51"/>
      <c r="BQ110" s="51"/>
      <c r="BR110" s="51"/>
      <c r="BS110" s="51"/>
      <c r="BT110" s="51"/>
      <c r="BU110" s="51"/>
    </row>
    <row r="111" spans="2:75" ht="12" customHeight="1" x14ac:dyDescent="0.15">
      <c r="C111" s="71"/>
      <c r="D111" s="72"/>
      <c r="E111" s="318"/>
      <c r="F111" s="319"/>
      <c r="G111" s="319"/>
      <c r="H111" s="320"/>
      <c r="I111" s="124"/>
      <c r="J111" s="112" t="str">
        <f>IF(I111="","","-")</f>
        <v/>
      </c>
      <c r="K111" s="125"/>
      <c r="L111" s="328"/>
      <c r="M111" s="124"/>
      <c r="N111" s="126" t="str">
        <f t="shared" si="14"/>
        <v/>
      </c>
      <c r="O111" s="125"/>
      <c r="P111" s="327"/>
      <c r="Q111" s="111"/>
      <c r="R111" s="112" t="str">
        <f t="shared" si="15"/>
        <v/>
      </c>
      <c r="S111" s="113"/>
      <c r="T111" s="327"/>
      <c r="U111" s="111"/>
      <c r="V111" s="112" t="str">
        <f t="shared" si="16"/>
        <v/>
      </c>
      <c r="W111" s="113"/>
      <c r="X111" s="330"/>
      <c r="Y111" s="111"/>
      <c r="Z111" s="112" t="str">
        <f t="shared" si="17"/>
        <v/>
      </c>
      <c r="AA111" s="113"/>
      <c r="AB111" s="330"/>
      <c r="AC111" s="6">
        <f>AH110</f>
        <v>2</v>
      </c>
      <c r="AD111" s="127" t="s">
        <v>9</v>
      </c>
      <c r="AE111" s="5">
        <f>AI110</f>
        <v>3</v>
      </c>
      <c r="AF111" s="4" t="s">
        <v>6</v>
      </c>
      <c r="AG111" s="116"/>
      <c r="AH111" s="117"/>
      <c r="AI111" s="118"/>
      <c r="AJ111" s="20"/>
      <c r="AK111" s="19"/>
      <c r="AL111" s="119"/>
      <c r="AM111" s="120"/>
      <c r="AN111" s="118"/>
      <c r="AO111" s="119"/>
      <c r="BO111" s="51"/>
      <c r="BP111" s="51"/>
      <c r="BQ111" s="51"/>
      <c r="BR111" s="51"/>
      <c r="BS111" s="51"/>
      <c r="BT111" s="51"/>
      <c r="BU111" s="51"/>
    </row>
    <row r="112" spans="2:75" ht="12" customHeight="1" x14ac:dyDescent="0.15">
      <c r="B112" s="150" t="s">
        <v>29</v>
      </c>
      <c r="C112" s="68" t="s">
        <v>71</v>
      </c>
      <c r="D112" s="73" t="s">
        <v>67</v>
      </c>
      <c r="E112" s="128">
        <f>IF(K109="","",K109)</f>
        <v>5</v>
      </c>
      <c r="F112" s="112" t="str">
        <f t="shared" ref="F112:F126" si="18">IF(E112="","","-")</f>
        <v>-</v>
      </c>
      <c r="G112" s="159">
        <f>IF(I109="","",I109)</f>
        <v>15</v>
      </c>
      <c r="H112" s="321" t="str">
        <f>IF(L109="","",IF(L109="○","×",IF(L109="×","○")))</f>
        <v>×</v>
      </c>
      <c r="I112" s="323"/>
      <c r="J112" s="324"/>
      <c r="K112" s="324"/>
      <c r="L112" s="325"/>
      <c r="M112" s="111">
        <v>13</v>
      </c>
      <c r="N112" s="112" t="str">
        <f t="shared" si="14"/>
        <v>-</v>
      </c>
      <c r="O112" s="113">
        <v>15</v>
      </c>
      <c r="P112" s="334" t="str">
        <f>IF(M112&lt;&gt;"",IF(M112&gt;O112,IF(M113&gt;O113,"○",IF(M114&gt;O114,"○","×")),IF(M113&gt;O113,IF(M114&gt;O114,"○","×"),"×")),"")</f>
        <v>×</v>
      </c>
      <c r="Q112" s="129">
        <v>9</v>
      </c>
      <c r="R112" s="130" t="str">
        <f t="shared" si="15"/>
        <v>-</v>
      </c>
      <c r="S112" s="131">
        <v>15</v>
      </c>
      <c r="T112" s="334" t="str">
        <f>IF(Q112&lt;&gt;"",IF(Q112&gt;S112,IF(Q113&gt;S113,"○",IF(Q114&gt;S114,"○","×")),IF(Q113&gt;S113,IF(Q114&gt;S114,"○","×"),"×")),"")</f>
        <v>×</v>
      </c>
      <c r="U112" s="129">
        <v>6</v>
      </c>
      <c r="V112" s="130" t="str">
        <f t="shared" si="16"/>
        <v>-</v>
      </c>
      <c r="W112" s="131">
        <v>15</v>
      </c>
      <c r="X112" s="329" t="str">
        <f>IF(U112&lt;&gt;"",IF(U112&gt;W112,IF(U113&gt;W113,"○",IF(U114&gt;W114,"○","×")),IF(U113&gt;W113,IF(U114&gt;W114,"○","×"),"×")),"")</f>
        <v>×</v>
      </c>
      <c r="Y112" s="129">
        <v>10</v>
      </c>
      <c r="Z112" s="130" t="str">
        <f t="shared" si="17"/>
        <v>-</v>
      </c>
      <c r="AA112" s="131">
        <v>15</v>
      </c>
      <c r="AB112" s="329" t="str">
        <f>IF(Y112&lt;&gt;"",IF(Y112&gt;AA112,IF(Y113&gt;AA113,"○",IF(Y114&gt;AA114,"○","×")),IF(Y113&gt;AA113,IF(Y114&gt;AA114,"○","×"),"×")),"")</f>
        <v>×</v>
      </c>
      <c r="AC112" s="359" t="s">
        <v>150</v>
      </c>
      <c r="AD112" s="360"/>
      <c r="AE112" s="360"/>
      <c r="AF112" s="361"/>
      <c r="AG112" s="116"/>
      <c r="AH112" s="132"/>
      <c r="AI112" s="133"/>
      <c r="AJ112" s="36"/>
      <c r="AK112" s="35"/>
      <c r="AL112" s="134"/>
      <c r="AM112" s="135"/>
      <c r="AN112" s="133"/>
      <c r="AO112" s="134"/>
      <c r="BO112" s="51"/>
      <c r="BP112" s="51"/>
      <c r="BQ112" s="51"/>
      <c r="BR112" s="51"/>
      <c r="BS112" s="51"/>
      <c r="BT112" s="51"/>
      <c r="BU112" s="51"/>
    </row>
    <row r="113" spans="2:73" ht="12" customHeight="1" x14ac:dyDescent="0.15">
      <c r="B113" s="151" t="s">
        <v>143</v>
      </c>
      <c r="C113" s="68" t="s">
        <v>72</v>
      </c>
      <c r="D113" s="69" t="s">
        <v>67</v>
      </c>
      <c r="E113" s="128">
        <f>IF(K110="","",K110)</f>
        <v>11</v>
      </c>
      <c r="F113" s="112" t="str">
        <f t="shared" si="18"/>
        <v>-</v>
      </c>
      <c r="G113" s="159">
        <f>IF(I110="","",I110)</f>
        <v>15</v>
      </c>
      <c r="H113" s="322" t="str">
        <f>IF(J110="","",J110)</f>
        <v>-</v>
      </c>
      <c r="I113" s="326"/>
      <c r="J113" s="316"/>
      <c r="K113" s="316"/>
      <c r="L113" s="317"/>
      <c r="M113" s="111">
        <v>10</v>
      </c>
      <c r="N113" s="112" t="str">
        <f t="shared" si="14"/>
        <v>-</v>
      </c>
      <c r="O113" s="113">
        <v>15</v>
      </c>
      <c r="P113" s="327"/>
      <c r="Q113" s="111">
        <v>6</v>
      </c>
      <c r="R113" s="112" t="str">
        <f t="shared" si="15"/>
        <v>-</v>
      </c>
      <c r="S113" s="113">
        <v>15</v>
      </c>
      <c r="T113" s="327"/>
      <c r="U113" s="111">
        <v>5</v>
      </c>
      <c r="V113" s="112" t="str">
        <f t="shared" si="16"/>
        <v>-</v>
      </c>
      <c r="W113" s="113">
        <v>15</v>
      </c>
      <c r="X113" s="330"/>
      <c r="Y113" s="111">
        <v>8</v>
      </c>
      <c r="Z113" s="112" t="str">
        <f t="shared" si="17"/>
        <v>-</v>
      </c>
      <c r="AA113" s="113">
        <v>15</v>
      </c>
      <c r="AB113" s="330"/>
      <c r="AC113" s="354"/>
      <c r="AD113" s="355"/>
      <c r="AE113" s="355"/>
      <c r="AF113" s="356"/>
      <c r="AG113" s="122"/>
      <c r="AH113" s="117">
        <f>COUNTIF(E112:AB114,"○")</f>
        <v>0</v>
      </c>
      <c r="AI113" s="118">
        <f>COUNTIF(E112:AB114,"×")</f>
        <v>5</v>
      </c>
      <c r="AJ113" s="20">
        <f>(IF((E112&gt;G112),1,0))+(IF((E113&gt;G113),1,0))+(IF((E114&gt;G114),1,0))+(IF((I112&gt;K112),1,0))+(IF((I113&gt;K113),1,0))+(IF((I114&gt;K114),1,0))+(IF((M112&gt;O112),1,0))+(IF((M113&gt;O113),1,0))+(IF((M114&gt;O114),1,0))+(IF((Q112&gt;S112),1,0))+(IF((Q113&gt;S113),1,0))+(IF((Q114&gt;S114),1,0))+(IF((U112&gt;W112),1,0))+(IF((U113&gt;W113),1,0))+(IF((U114&gt;W114),1,0))+(IF((Y112&gt;AA112),1,0))+(IF((Y113&gt;AA113),1,0))+(IF((Y114&gt;AA114),1,0))</f>
        <v>0</v>
      </c>
      <c r="AK113" s="19">
        <f>(IF((E112&lt;G112),1,0))+(IF((E113&lt;G113),1,0))+(IF((E114&lt;G114),1,0))+(IF((I112&lt;K112),1,0))+(IF((I113&lt;K113),1,0))+(IF((I114&lt;K114),1,0))+(IF((M112&lt;O112),1,0))+(IF((M113&lt;O113),1,0))+(IF((M114&lt;O114),1,0))+(IF((Q112&lt;S112),1,0))+(IF((Q113&lt;S113),1,0))+(IF((Q114&lt;S114),1,0))+(IF((U112&lt;W112),1,0))+(IF((U113&lt;W113),1,0))+(IF((U114&lt;W114),1,0))+(IF((Y112&lt;AA112),1,0))+(IF((Y113&lt;AA113),1,0))+(IF((Y114&lt;AA114),1,0))</f>
        <v>10</v>
      </c>
      <c r="AL113" s="123">
        <f>AJ113-AK113</f>
        <v>-10</v>
      </c>
      <c r="AM113" s="120">
        <f>SUM(E112:E114,I112:I114,M112:M114,Q112:Q114,U112:U114,Y112:Y114)</f>
        <v>83</v>
      </c>
      <c r="AN113" s="118">
        <f>SUM(G112:G114,K112:K114,O112:O114,S112:S114,W112:W114,AA112:AA114)</f>
        <v>150</v>
      </c>
      <c r="AO113" s="119">
        <f>AM113-AN113</f>
        <v>-67</v>
      </c>
      <c r="BO113" s="51"/>
      <c r="BP113" s="51"/>
      <c r="BQ113" s="51"/>
      <c r="BR113" s="51"/>
      <c r="BS113" s="51"/>
      <c r="BT113" s="51"/>
      <c r="BU113" s="51"/>
    </row>
    <row r="114" spans="2:73" ht="12" customHeight="1" x14ac:dyDescent="0.15">
      <c r="C114" s="71"/>
      <c r="D114" s="74"/>
      <c r="E114" s="136" t="str">
        <f>IF(K111="","",K111)</f>
        <v/>
      </c>
      <c r="F114" s="112" t="str">
        <f t="shared" si="18"/>
        <v/>
      </c>
      <c r="G114" s="137" t="str">
        <f>IF(I111="","",I111)</f>
        <v/>
      </c>
      <c r="H114" s="332" t="str">
        <f>IF(J111="","",J111)</f>
        <v/>
      </c>
      <c r="I114" s="333"/>
      <c r="J114" s="319"/>
      <c r="K114" s="319"/>
      <c r="L114" s="320"/>
      <c r="M114" s="124"/>
      <c r="N114" s="112" t="str">
        <f t="shared" si="14"/>
        <v/>
      </c>
      <c r="O114" s="125"/>
      <c r="P114" s="328"/>
      <c r="Q114" s="124"/>
      <c r="R114" s="126" t="str">
        <f t="shared" si="15"/>
        <v/>
      </c>
      <c r="S114" s="125"/>
      <c r="T114" s="328"/>
      <c r="U114" s="124"/>
      <c r="V114" s="126" t="str">
        <f t="shared" si="16"/>
        <v/>
      </c>
      <c r="W114" s="125"/>
      <c r="X114" s="330"/>
      <c r="Y114" s="124"/>
      <c r="Z114" s="126" t="str">
        <f t="shared" si="17"/>
        <v/>
      </c>
      <c r="AA114" s="125"/>
      <c r="AB114" s="330"/>
      <c r="AC114" s="6">
        <f>AH113</f>
        <v>0</v>
      </c>
      <c r="AD114" s="127" t="s">
        <v>9</v>
      </c>
      <c r="AE114" s="5">
        <f>AI113</f>
        <v>5</v>
      </c>
      <c r="AF114" s="4" t="s">
        <v>6</v>
      </c>
      <c r="AG114" s="116"/>
      <c r="AH114" s="138"/>
      <c r="AI114" s="139"/>
      <c r="AJ114" s="11"/>
      <c r="AK114" s="10"/>
      <c r="AL114" s="140"/>
      <c r="AM114" s="141"/>
      <c r="AN114" s="139"/>
      <c r="AO114" s="140"/>
      <c r="BO114" s="51"/>
      <c r="BP114" s="51"/>
      <c r="BQ114" s="51"/>
      <c r="BR114" s="51"/>
      <c r="BS114" s="51"/>
      <c r="BT114" s="51"/>
      <c r="BU114" s="51"/>
    </row>
    <row r="115" spans="2:73" ht="12" customHeight="1" x14ac:dyDescent="0.15">
      <c r="B115" s="150" t="s">
        <v>27</v>
      </c>
      <c r="C115" s="75" t="s">
        <v>97</v>
      </c>
      <c r="D115" s="69" t="s">
        <v>67</v>
      </c>
      <c r="E115" s="128">
        <f>IF(O109="","",O109)</f>
        <v>15</v>
      </c>
      <c r="F115" s="130" t="str">
        <f t="shared" si="18"/>
        <v>-</v>
      </c>
      <c r="G115" s="159">
        <f>IF(M109="","",M109)</f>
        <v>10</v>
      </c>
      <c r="H115" s="321" t="str">
        <f>IF(P109="","",IF(P109="○","×",IF(P109="×","○")))</f>
        <v>○</v>
      </c>
      <c r="I115" s="142">
        <f>IF(O112="","",O112)</f>
        <v>15</v>
      </c>
      <c r="J115" s="112" t="str">
        <f t="shared" ref="J115:J126" si="19">IF(I115="","","-")</f>
        <v>-</v>
      </c>
      <c r="K115" s="159">
        <f>IF(M112="","",M112)</f>
        <v>13</v>
      </c>
      <c r="L115" s="321" t="str">
        <f>IF(P112="","",IF(P112="○","×",IF(P112="×","○")))</f>
        <v>○</v>
      </c>
      <c r="M115" s="323"/>
      <c r="N115" s="324"/>
      <c r="O115" s="324"/>
      <c r="P115" s="325"/>
      <c r="Q115" s="111">
        <v>15</v>
      </c>
      <c r="R115" s="112" t="str">
        <f t="shared" si="15"/>
        <v>-</v>
      </c>
      <c r="S115" s="113">
        <v>8</v>
      </c>
      <c r="T115" s="327" t="str">
        <f>IF(Q115&lt;&gt;"",IF(Q115&gt;S115,IF(Q116&gt;S116,"○",IF(Q117&gt;S117,"○","×")),IF(Q116&gt;S116,IF(Q117&gt;S117,"○","×"),"×")),"")</f>
        <v>○</v>
      </c>
      <c r="U115" s="111">
        <v>15</v>
      </c>
      <c r="V115" s="112" t="str">
        <f t="shared" si="16"/>
        <v>-</v>
      </c>
      <c r="W115" s="113">
        <v>13</v>
      </c>
      <c r="X115" s="329" t="str">
        <f>IF(U115&lt;&gt;"",IF(U115&gt;W115,IF(U116&gt;W116,"○",IF(U117&gt;W117,"○","×")),IF(U116&gt;W116,IF(U117&gt;W117,"○","×"),"×")),"")</f>
        <v>○</v>
      </c>
      <c r="Y115" s="111">
        <v>15</v>
      </c>
      <c r="Z115" s="112" t="str">
        <f t="shared" si="17"/>
        <v>-</v>
      </c>
      <c r="AA115" s="113">
        <v>17</v>
      </c>
      <c r="AB115" s="329" t="str">
        <f>IF(Y115&lt;&gt;"",IF(Y115&gt;AA115,IF(Y116&gt;AA116,"○",IF(Y117&gt;AA117,"○","×")),IF(Y116&gt;AA116,IF(Y117&gt;AA117,"○","×"),"×")),"")</f>
        <v>○</v>
      </c>
      <c r="AC115" s="359" t="s">
        <v>148</v>
      </c>
      <c r="AD115" s="360"/>
      <c r="AE115" s="360"/>
      <c r="AF115" s="361"/>
      <c r="AG115" s="116"/>
      <c r="AH115" s="117"/>
      <c r="AI115" s="118"/>
      <c r="AJ115" s="20"/>
      <c r="AK115" s="19"/>
      <c r="AL115" s="119"/>
      <c r="AM115" s="120"/>
      <c r="AN115" s="118"/>
      <c r="AO115" s="119"/>
      <c r="BO115" s="51"/>
      <c r="BP115" s="51"/>
      <c r="BQ115" s="51"/>
      <c r="BR115" s="51"/>
      <c r="BS115" s="51"/>
      <c r="BT115" s="51"/>
      <c r="BU115" s="51"/>
    </row>
    <row r="116" spans="2:73" ht="12" customHeight="1" x14ac:dyDescent="0.15">
      <c r="B116" s="151" t="s">
        <v>142</v>
      </c>
      <c r="C116" s="75" t="s">
        <v>98</v>
      </c>
      <c r="D116" s="69" t="s">
        <v>30</v>
      </c>
      <c r="E116" s="128">
        <f>IF(O110="","",O110)</f>
        <v>15</v>
      </c>
      <c r="F116" s="112" t="str">
        <f t="shared" si="18"/>
        <v>-</v>
      </c>
      <c r="G116" s="159">
        <f>IF(M110="","",M110)</f>
        <v>7</v>
      </c>
      <c r="H116" s="322" t="str">
        <f>IF(J113="","",J113)</f>
        <v/>
      </c>
      <c r="I116" s="142">
        <f>IF(O113="","",O113)</f>
        <v>15</v>
      </c>
      <c r="J116" s="112" t="str">
        <f t="shared" si="19"/>
        <v>-</v>
      </c>
      <c r="K116" s="159">
        <f>IF(M113="","",M113)</f>
        <v>10</v>
      </c>
      <c r="L116" s="322" t="str">
        <f>IF(N113="","",N113)</f>
        <v>-</v>
      </c>
      <c r="M116" s="326"/>
      <c r="N116" s="316"/>
      <c r="O116" s="316"/>
      <c r="P116" s="317"/>
      <c r="Q116" s="111">
        <v>15</v>
      </c>
      <c r="R116" s="112" t="str">
        <f t="shared" si="15"/>
        <v>-</v>
      </c>
      <c r="S116" s="113">
        <v>5</v>
      </c>
      <c r="T116" s="327"/>
      <c r="U116" s="111">
        <v>15</v>
      </c>
      <c r="V116" s="112" t="str">
        <f t="shared" si="16"/>
        <v>-</v>
      </c>
      <c r="W116" s="113">
        <v>12</v>
      </c>
      <c r="X116" s="330"/>
      <c r="Y116" s="111">
        <v>15</v>
      </c>
      <c r="Z116" s="112" t="str">
        <f t="shared" si="17"/>
        <v>-</v>
      </c>
      <c r="AA116" s="113">
        <v>8</v>
      </c>
      <c r="AB116" s="330"/>
      <c r="AC116" s="354"/>
      <c r="AD116" s="355"/>
      <c r="AE116" s="355"/>
      <c r="AF116" s="356"/>
      <c r="AG116" s="122"/>
      <c r="AH116" s="117">
        <f>COUNTIF(E115:AB117,"○")</f>
        <v>5</v>
      </c>
      <c r="AI116" s="118">
        <f>COUNTIF(E115:AB117,"×")</f>
        <v>0</v>
      </c>
      <c r="AJ116" s="20">
        <f>(IF((E115&gt;G115),1,0))+(IF((E116&gt;G116),1,0))+(IF((E117&gt;G117),1,0))+(IF((I115&gt;K115),1,0))+(IF((I116&gt;K116),1,0))+(IF((I117&gt;K117),1,0))+(IF((M115&gt;O115),1,0))+(IF((M116&gt;O116),1,0))+(IF((M117&gt;O117),1,0))+(IF((Q115&gt;S115),1,0))+(IF((Q116&gt;S116),1,0))+(IF((Q117&gt;S117),1,0))+(IF((U115&gt;W115),1,0))+(IF((U116&gt;W116),1,0))+(IF((U117&gt;W117),1,0))+(IF((Y115&gt;AA115),1,0))+(IF((Y116&gt;AA116),1,0))+(IF((Y117&gt;AA117),1,0))</f>
        <v>10</v>
      </c>
      <c r="AK116" s="19">
        <f>(IF((E115&lt;G115),1,0))+(IF((E116&lt;G116),1,0))+(IF((E117&lt;G117),1,0))+(IF((I115&lt;K115),1,0))+(IF((I116&lt;K116),1,0))+(IF((I117&lt;K117),1,0))+(IF((M115&lt;O115),1,0))+(IF((M116&lt;O116),1,0))+(IF((M117&lt;O117),1,0))+(IF((Q115&lt;S115),1,0))+(IF((Q116&lt;S116),1,0))+(IF((Q117&lt;S117),1,0))+(IF((U115&lt;W115),1,0))+(IF((U116&lt;W116),1,0))+(IF((U117&lt;W117),1,0))+(IF((Y115&lt;AA115),1,0))+(IF((Y116&lt;AA116),1,0))+(IF((Y117&lt;AA117),1,0))</f>
        <v>1</v>
      </c>
      <c r="AL116" s="123">
        <f>AJ116-AK116</f>
        <v>9</v>
      </c>
      <c r="AM116" s="120">
        <f>SUM(E115:E117,I115:I117,M115:M117,Q115:Q117,U115:U117,Y115:Y117)</f>
        <v>165</v>
      </c>
      <c r="AN116" s="118">
        <f>SUM(G115:G117,K115:K117,O115:O117,S115:S117,W115:W117,AA115:AA117)</f>
        <v>110</v>
      </c>
      <c r="AO116" s="119">
        <f>AM116-AN116</f>
        <v>55</v>
      </c>
      <c r="BO116" s="51"/>
      <c r="BP116" s="51"/>
      <c r="BQ116" s="51"/>
      <c r="BR116" s="51"/>
      <c r="BS116" s="51"/>
      <c r="BT116" s="51"/>
      <c r="BU116" s="51"/>
    </row>
    <row r="117" spans="2:73" ht="12" customHeight="1" x14ac:dyDescent="0.15">
      <c r="C117" s="71"/>
      <c r="D117" s="72"/>
      <c r="E117" s="128" t="str">
        <f>IF(O111="","",O111)</f>
        <v/>
      </c>
      <c r="F117" s="112" t="str">
        <f t="shared" si="18"/>
        <v/>
      </c>
      <c r="G117" s="159" t="str">
        <f>IF(M111="","",M111)</f>
        <v/>
      </c>
      <c r="H117" s="322" t="str">
        <f>IF(J114="","",J114)</f>
        <v/>
      </c>
      <c r="I117" s="142" t="str">
        <f>IF(O114="","",O114)</f>
        <v/>
      </c>
      <c r="J117" s="112" t="str">
        <f t="shared" si="19"/>
        <v/>
      </c>
      <c r="K117" s="159" t="str">
        <f>IF(M114="","",M114)</f>
        <v/>
      </c>
      <c r="L117" s="322" t="str">
        <f>IF(N114="","",N114)</f>
        <v/>
      </c>
      <c r="M117" s="326"/>
      <c r="N117" s="316"/>
      <c r="O117" s="316"/>
      <c r="P117" s="317"/>
      <c r="Q117" s="111"/>
      <c r="R117" s="112" t="str">
        <f t="shared" si="15"/>
        <v/>
      </c>
      <c r="S117" s="113"/>
      <c r="T117" s="328"/>
      <c r="U117" s="111"/>
      <c r="V117" s="112" t="str">
        <f t="shared" si="16"/>
        <v/>
      </c>
      <c r="W117" s="113"/>
      <c r="X117" s="331"/>
      <c r="Y117" s="111">
        <v>15</v>
      </c>
      <c r="Z117" s="112" t="str">
        <f t="shared" si="17"/>
        <v>-</v>
      </c>
      <c r="AA117" s="113">
        <v>7</v>
      </c>
      <c r="AB117" s="331"/>
      <c r="AC117" s="6">
        <f>AH116</f>
        <v>5</v>
      </c>
      <c r="AD117" s="127" t="s">
        <v>9</v>
      </c>
      <c r="AE117" s="5">
        <f>AI116</f>
        <v>0</v>
      </c>
      <c r="AF117" s="4" t="s">
        <v>6</v>
      </c>
      <c r="AG117" s="116"/>
      <c r="AH117" s="117"/>
      <c r="AI117" s="118"/>
      <c r="AJ117" s="20"/>
      <c r="AK117" s="19"/>
      <c r="AL117" s="119"/>
      <c r="AM117" s="120"/>
      <c r="AN117" s="118"/>
      <c r="AO117" s="119"/>
      <c r="BO117" s="51"/>
      <c r="BP117" s="51"/>
      <c r="BQ117" s="51"/>
      <c r="BR117" s="51"/>
      <c r="BS117" s="51"/>
      <c r="BT117" s="51"/>
      <c r="BU117" s="51"/>
    </row>
    <row r="118" spans="2:73" ht="12" customHeight="1" x14ac:dyDescent="0.15">
      <c r="B118" s="150" t="s">
        <v>27</v>
      </c>
      <c r="C118" s="68" t="s">
        <v>94</v>
      </c>
      <c r="D118" s="88" t="s">
        <v>30</v>
      </c>
      <c r="E118" s="143">
        <f>IF(S109="","",S109)</f>
        <v>7</v>
      </c>
      <c r="F118" s="130" t="str">
        <f t="shared" si="18"/>
        <v>-</v>
      </c>
      <c r="G118" s="158">
        <f>IF(Q109="","",Q109)</f>
        <v>15</v>
      </c>
      <c r="H118" s="335" t="str">
        <f>IF(T109="","",IF(T109="○","×",IF(T109="×","○")))</f>
        <v>×</v>
      </c>
      <c r="I118" s="144">
        <f>IF(S112="","",S112)</f>
        <v>15</v>
      </c>
      <c r="J118" s="130" t="str">
        <f t="shared" si="19"/>
        <v>-</v>
      </c>
      <c r="K118" s="158">
        <f>IF(Q112="","",Q112)</f>
        <v>9</v>
      </c>
      <c r="L118" s="321" t="str">
        <f>IF(T112="","",IF(T112="○","×",IF(T112="×","○")))</f>
        <v>○</v>
      </c>
      <c r="M118" s="158">
        <f>IF(S115="","",S115)</f>
        <v>8</v>
      </c>
      <c r="N118" s="130" t="str">
        <f t="shared" ref="N118:N126" si="20">IF(M118="","","-")</f>
        <v>-</v>
      </c>
      <c r="O118" s="158">
        <f>IF(Q115="","",Q115)</f>
        <v>15</v>
      </c>
      <c r="P118" s="321" t="str">
        <f>IF(T115="","",IF(T115="○","×",IF(T115="×","○")))</f>
        <v>×</v>
      </c>
      <c r="Q118" s="323"/>
      <c r="R118" s="324"/>
      <c r="S118" s="324"/>
      <c r="T118" s="325"/>
      <c r="U118" s="129">
        <v>8</v>
      </c>
      <c r="V118" s="130" t="str">
        <f t="shared" si="16"/>
        <v>-</v>
      </c>
      <c r="W118" s="131">
        <v>15</v>
      </c>
      <c r="X118" s="330" t="str">
        <f>IF(U118&lt;&gt;"",IF(U118&gt;W118,IF(U119&gt;W119,"○",IF(U120&gt;W120,"○","×")),IF(U119&gt;W119,IF(U120&gt;W120,"○","×"),"×")),"")</f>
        <v>×</v>
      </c>
      <c r="Y118" s="129">
        <v>13</v>
      </c>
      <c r="Z118" s="130" t="str">
        <f t="shared" si="17"/>
        <v>-</v>
      </c>
      <c r="AA118" s="131">
        <v>15</v>
      </c>
      <c r="AB118" s="330" t="str">
        <f>IF(Y118&lt;&gt;"",IF(Y118&gt;AA118,IF(Y119&gt;AA119,"○",IF(Y120&gt;AA120,"○","×")),IF(Y119&gt;AA119,IF(Y120&gt;AA120,"○","×"),"×")),"")</f>
        <v>×</v>
      </c>
      <c r="AC118" s="359" t="s">
        <v>153</v>
      </c>
      <c r="AD118" s="360"/>
      <c r="AE118" s="360"/>
      <c r="AF118" s="361"/>
      <c r="AG118" s="145"/>
      <c r="AH118" s="132"/>
      <c r="AI118" s="133"/>
      <c r="AJ118" s="36"/>
      <c r="AK118" s="35"/>
      <c r="AL118" s="134"/>
      <c r="AM118" s="135"/>
      <c r="AN118" s="133"/>
      <c r="AO118" s="134"/>
      <c r="BO118" s="51"/>
      <c r="BP118" s="51"/>
      <c r="BQ118" s="51"/>
      <c r="BR118" s="51"/>
      <c r="BS118" s="51"/>
      <c r="BT118" s="51"/>
      <c r="BU118" s="51"/>
    </row>
    <row r="119" spans="2:73" ht="12" customHeight="1" x14ac:dyDescent="0.15">
      <c r="B119" s="151" t="s">
        <v>142</v>
      </c>
      <c r="C119" s="68" t="s">
        <v>95</v>
      </c>
      <c r="D119" s="69" t="s">
        <v>30</v>
      </c>
      <c r="E119" s="128">
        <f>IF(S110="","",S110)</f>
        <v>7</v>
      </c>
      <c r="F119" s="112" t="str">
        <f t="shared" si="18"/>
        <v>-</v>
      </c>
      <c r="G119" s="159">
        <f>IF(Q110="","",Q110)</f>
        <v>15</v>
      </c>
      <c r="H119" s="336" t="str">
        <f>IF(J116="","",J116)</f>
        <v>-</v>
      </c>
      <c r="I119" s="142">
        <f>IF(S113="","",S113)</f>
        <v>15</v>
      </c>
      <c r="J119" s="112" t="str">
        <f t="shared" si="19"/>
        <v>-</v>
      </c>
      <c r="K119" s="159">
        <f>IF(Q113="","",Q113)</f>
        <v>6</v>
      </c>
      <c r="L119" s="322" t="str">
        <f>IF(N116="","",N116)</f>
        <v/>
      </c>
      <c r="M119" s="159">
        <f>IF(S116="","",S116)</f>
        <v>5</v>
      </c>
      <c r="N119" s="112" t="str">
        <f t="shared" si="20"/>
        <v>-</v>
      </c>
      <c r="O119" s="159">
        <f>IF(Q116="","",Q116)</f>
        <v>15</v>
      </c>
      <c r="P119" s="322" t="str">
        <f>IF(R116="","",R116)</f>
        <v>-</v>
      </c>
      <c r="Q119" s="326"/>
      <c r="R119" s="316"/>
      <c r="S119" s="316"/>
      <c r="T119" s="317"/>
      <c r="U119" s="111">
        <v>6</v>
      </c>
      <c r="V119" s="112" t="str">
        <f t="shared" si="16"/>
        <v>-</v>
      </c>
      <c r="W119" s="113">
        <v>15</v>
      </c>
      <c r="X119" s="330"/>
      <c r="Y119" s="111">
        <v>7</v>
      </c>
      <c r="Z119" s="112" t="str">
        <f t="shared" si="17"/>
        <v>-</v>
      </c>
      <c r="AA119" s="113">
        <v>15</v>
      </c>
      <c r="AB119" s="330"/>
      <c r="AC119" s="354"/>
      <c r="AD119" s="355"/>
      <c r="AE119" s="355"/>
      <c r="AF119" s="356"/>
      <c r="AG119" s="145"/>
      <c r="AH119" s="117">
        <f>COUNTIF(E118:AB120,"○")</f>
        <v>1</v>
      </c>
      <c r="AI119" s="118">
        <f>COUNTIF(E118:AB120,"×")</f>
        <v>4</v>
      </c>
      <c r="AJ119" s="20">
        <f>(IF((E118&gt;G118),1,0))+(IF((E119&gt;G119),1,0))+(IF((E120&gt;G120),1,0))+(IF((I118&gt;K118),1,0))+(IF((I119&gt;K119),1,0))+(IF((I120&gt;K120),1,0))+(IF((M118&gt;O118),1,0))+(IF((M119&gt;O119),1,0))+(IF((M120&gt;O120),1,0))+(IF((Q118&gt;S118),1,0))+(IF((Q119&gt;S119),1,0))+(IF((Q120&gt;S120),1,0))+(IF((U118&gt;W118),1,0))+(IF((U119&gt;W119),1,0))+(IF((U120&gt;W120),1,0))+(IF((Y118&gt;AA118),1,0))+(IF((Y119&gt;AA119),1,0))+(IF((Y120&gt;AA120),1,0))</f>
        <v>2</v>
      </c>
      <c r="AK119" s="19">
        <f>(IF((E118&lt;G118),1,0))+(IF((E119&lt;G119),1,0))+(IF((E120&lt;G120),1,0))+(IF((I118&lt;K118),1,0))+(IF((I119&lt;K119),1,0))+(IF((I120&lt;K120),1,0))+(IF((M118&lt;O118),1,0))+(IF((M119&lt;O119),1,0))+(IF((M120&lt;O120),1,0))+(IF((Q118&lt;S118),1,0))+(IF((Q119&lt;S119),1,0))+(IF((Q120&lt;S120),1,0))+(IF((U118&lt;W118),1,0))+(IF((U119&lt;W119),1,0))+(IF((U120&lt;W120),1,0))+(IF((Y118&lt;AA118),1,0))+(IF((Y119&lt;AA119),1,0))+(IF((Y120&lt;AA120),1,0))</f>
        <v>8</v>
      </c>
      <c r="AL119" s="123">
        <f>AJ119-AK119</f>
        <v>-6</v>
      </c>
      <c r="AM119" s="120">
        <f>SUM(E118:E120,I118:I120,M118:M120,Q118:Q120,U118:U120,Y118:Y120)</f>
        <v>91</v>
      </c>
      <c r="AN119" s="118">
        <f>SUM(G118:G120,K118:K120,O118:O120,S118:S120,W118:W120,AA118:AA120)</f>
        <v>135</v>
      </c>
      <c r="AO119" s="119">
        <f>AM119-AN119</f>
        <v>-44</v>
      </c>
      <c r="BO119" s="51"/>
      <c r="BP119" s="51"/>
      <c r="BQ119" s="51"/>
      <c r="BR119" s="51"/>
      <c r="BS119" s="51"/>
      <c r="BT119" s="51"/>
      <c r="BU119" s="51"/>
    </row>
    <row r="120" spans="2:73" ht="12" customHeight="1" x14ac:dyDescent="0.15">
      <c r="C120" s="75"/>
      <c r="D120" s="72"/>
      <c r="E120" s="128" t="str">
        <f>IF(S111="","",S111)</f>
        <v/>
      </c>
      <c r="F120" s="112" t="str">
        <f t="shared" si="18"/>
        <v/>
      </c>
      <c r="G120" s="159" t="str">
        <f>IF(Q111="","",Q111)</f>
        <v/>
      </c>
      <c r="H120" s="336" t="str">
        <f>IF(J117="","",J117)</f>
        <v/>
      </c>
      <c r="I120" s="142" t="str">
        <f>IF(S114="","",S114)</f>
        <v/>
      </c>
      <c r="J120" s="112" t="str">
        <f t="shared" si="19"/>
        <v/>
      </c>
      <c r="K120" s="159" t="str">
        <f>IF(Q114="","",Q114)</f>
        <v/>
      </c>
      <c r="L120" s="322" t="str">
        <f>IF(N117="","",N117)</f>
        <v/>
      </c>
      <c r="M120" s="159" t="str">
        <f>IF(S117="","",S117)</f>
        <v/>
      </c>
      <c r="N120" s="112" t="str">
        <f t="shared" si="20"/>
        <v/>
      </c>
      <c r="O120" s="159" t="str">
        <f>IF(Q117="","",Q117)</f>
        <v/>
      </c>
      <c r="P120" s="322" t="str">
        <f>IF(R117="","",R117)</f>
        <v/>
      </c>
      <c r="Q120" s="326"/>
      <c r="R120" s="316"/>
      <c r="S120" s="316"/>
      <c r="T120" s="317"/>
      <c r="U120" s="111"/>
      <c r="V120" s="112" t="str">
        <f t="shared" si="16"/>
        <v/>
      </c>
      <c r="W120" s="113"/>
      <c r="X120" s="330"/>
      <c r="Y120" s="111"/>
      <c r="Z120" s="112" t="str">
        <f t="shared" si="17"/>
        <v/>
      </c>
      <c r="AA120" s="113"/>
      <c r="AB120" s="330"/>
      <c r="AC120" s="6">
        <f>AH119</f>
        <v>1</v>
      </c>
      <c r="AD120" s="127" t="s">
        <v>9</v>
      </c>
      <c r="AE120" s="5">
        <f>AI119</f>
        <v>4</v>
      </c>
      <c r="AF120" s="4" t="s">
        <v>6</v>
      </c>
      <c r="AG120" s="145"/>
      <c r="AH120" s="138"/>
      <c r="AI120" s="139"/>
      <c r="AJ120" s="11"/>
      <c r="AK120" s="10"/>
      <c r="AL120" s="140"/>
      <c r="AM120" s="141"/>
      <c r="AN120" s="139"/>
      <c r="AO120" s="140"/>
      <c r="BO120" s="51"/>
      <c r="BP120" s="51"/>
      <c r="BQ120" s="51"/>
      <c r="BR120" s="51"/>
      <c r="BS120" s="51"/>
      <c r="BT120" s="51"/>
      <c r="BU120" s="51"/>
    </row>
    <row r="121" spans="2:73" ht="12" customHeight="1" x14ac:dyDescent="0.15">
      <c r="B121" s="150" t="s">
        <v>29</v>
      </c>
      <c r="C121" s="76" t="s">
        <v>69</v>
      </c>
      <c r="D121" s="90" t="s">
        <v>47</v>
      </c>
      <c r="E121" s="143">
        <f>IF(W109="","",W109)</f>
        <v>15</v>
      </c>
      <c r="F121" s="130" t="str">
        <f t="shared" si="18"/>
        <v>-</v>
      </c>
      <c r="G121" s="158">
        <f>IF(U109="","",U109)</f>
        <v>9</v>
      </c>
      <c r="H121" s="339" t="str">
        <f>IF(X109="","",IF(X109="○","×",IF(X109="×","○")))</f>
        <v>○</v>
      </c>
      <c r="I121" s="144">
        <f>IF(W112="","",W112)</f>
        <v>15</v>
      </c>
      <c r="J121" s="130" t="str">
        <f t="shared" si="19"/>
        <v>-</v>
      </c>
      <c r="K121" s="158">
        <f>IF(U112="","",U112)</f>
        <v>6</v>
      </c>
      <c r="L121" s="339" t="str">
        <f>IF(X112="","",IF(X112="○","×",IF(X112="×","○")))</f>
        <v>○</v>
      </c>
      <c r="M121" s="158">
        <f>IF(W115="","",W115)</f>
        <v>13</v>
      </c>
      <c r="N121" s="130" t="str">
        <f t="shared" si="20"/>
        <v>-</v>
      </c>
      <c r="O121" s="158">
        <f>IF(U115="","",U115)</f>
        <v>15</v>
      </c>
      <c r="P121" s="339" t="str">
        <f>IF(X115="","",IF(X115="○","×",IF(X115="×","○")))</f>
        <v>×</v>
      </c>
      <c r="Q121" s="144">
        <f>IF(W118="","",W118)</f>
        <v>15</v>
      </c>
      <c r="R121" s="158" t="str">
        <f t="shared" ref="R121:R126" si="21">IF(Q121="","","-")</f>
        <v>-</v>
      </c>
      <c r="S121" s="158">
        <f>IF(U118="","",U118)</f>
        <v>8</v>
      </c>
      <c r="T121" s="339" t="str">
        <f>IF(X118="","",IF(X118="○","×",IF(X118="×","○")))</f>
        <v>○</v>
      </c>
      <c r="U121" s="323"/>
      <c r="V121" s="324"/>
      <c r="W121" s="324"/>
      <c r="X121" s="325"/>
      <c r="Y121" s="129">
        <v>15</v>
      </c>
      <c r="Z121" s="130" t="str">
        <f t="shared" si="17"/>
        <v>-</v>
      </c>
      <c r="AA121" s="131">
        <v>8</v>
      </c>
      <c r="AB121" s="370" t="str">
        <f>IF(Y121&lt;&gt;"",IF(Y121&gt;AA121,IF(Y122&gt;AA122,"○",IF(Y123&gt;AA123,"○","×")),IF(Y122&gt;AA122,IF(Y123&gt;AA123,"○","×"),"×")),"")</f>
        <v>○</v>
      </c>
      <c r="AC121" s="359" t="s">
        <v>149</v>
      </c>
      <c r="AD121" s="360"/>
      <c r="AE121" s="360"/>
      <c r="AF121" s="361"/>
      <c r="AG121" s="122"/>
      <c r="AH121" s="117"/>
      <c r="AI121" s="118"/>
      <c r="AJ121" s="20"/>
      <c r="AK121" s="19"/>
      <c r="AL121" s="119"/>
      <c r="AM121" s="120"/>
      <c r="AN121" s="118"/>
      <c r="AO121" s="119"/>
      <c r="BO121" s="51"/>
      <c r="BP121" s="51"/>
      <c r="BQ121" s="51"/>
      <c r="BR121" s="51"/>
      <c r="BS121" s="51"/>
      <c r="BT121" s="51"/>
      <c r="BU121" s="51"/>
    </row>
    <row r="122" spans="2:73" ht="12" customHeight="1" x14ac:dyDescent="0.15">
      <c r="B122" s="151" t="s">
        <v>143</v>
      </c>
      <c r="C122" s="75" t="s">
        <v>70</v>
      </c>
      <c r="D122" s="91" t="s">
        <v>47</v>
      </c>
      <c r="E122" s="128">
        <f>IF(W110="","",W110)</f>
        <v>15</v>
      </c>
      <c r="F122" s="112" t="str">
        <f t="shared" si="18"/>
        <v>-</v>
      </c>
      <c r="G122" s="159">
        <f>IF(U110="","",U110)</f>
        <v>8</v>
      </c>
      <c r="H122" s="340"/>
      <c r="I122" s="142">
        <f>IF(W113="","",W113)</f>
        <v>15</v>
      </c>
      <c r="J122" s="112" t="str">
        <f t="shared" si="19"/>
        <v>-</v>
      </c>
      <c r="K122" s="159">
        <f>IF(U113="","",U113)</f>
        <v>5</v>
      </c>
      <c r="L122" s="340"/>
      <c r="M122" s="159">
        <f>IF(W116="","",W116)</f>
        <v>12</v>
      </c>
      <c r="N122" s="112" t="str">
        <f t="shared" si="20"/>
        <v>-</v>
      </c>
      <c r="O122" s="159">
        <f>IF(U116="","",U116)</f>
        <v>15</v>
      </c>
      <c r="P122" s="340"/>
      <c r="Q122" s="142">
        <f>IF(W119="","",W119)</f>
        <v>15</v>
      </c>
      <c r="R122" s="159" t="str">
        <f t="shared" si="21"/>
        <v>-</v>
      </c>
      <c r="S122" s="159">
        <f>IF(U119="","",U119)</f>
        <v>6</v>
      </c>
      <c r="T122" s="340"/>
      <c r="U122" s="326"/>
      <c r="V122" s="316"/>
      <c r="W122" s="316"/>
      <c r="X122" s="317"/>
      <c r="Y122" s="111">
        <v>9</v>
      </c>
      <c r="Z122" s="112" t="str">
        <f t="shared" si="17"/>
        <v>-</v>
      </c>
      <c r="AA122" s="113">
        <v>15</v>
      </c>
      <c r="AB122" s="371"/>
      <c r="AC122" s="354"/>
      <c r="AD122" s="355"/>
      <c r="AE122" s="355"/>
      <c r="AF122" s="356"/>
      <c r="AG122" s="122"/>
      <c r="AH122" s="117">
        <f>COUNTIF(E121:AB123,"○")</f>
        <v>4</v>
      </c>
      <c r="AI122" s="118">
        <f>COUNTIF(E121:AB123,"×")</f>
        <v>1</v>
      </c>
      <c r="AJ122" s="20">
        <f>(IF((E121&gt;G121),1,0))+(IF((E122&gt;G122),1,0))+(IF((E123&gt;G123),1,0))+(IF((I121&gt;K121),1,0))+(IF((I122&gt;K122),1,0))+(IF((I123&gt;K123),1,0))+(IF((M121&gt;O121),1,0))+(IF((M122&gt;O122),1,0))+(IF((M123&gt;O123),1,0))+(IF((Q121&gt;S121),1,0))+(IF((Q122&gt;S122),1,0))+(IF((Q123&gt;S123),1,0))+(IF((U121&gt;W121),1,0))+(IF((U122&gt;W122),1,0))+(IF((U123&gt;W123),1,0))+(IF((Y121&gt;AA121),1,0))+(IF((Y122&gt;AA122),1,0))+(IF((Y123&gt;AA123),1,0))</f>
        <v>8</v>
      </c>
      <c r="AK122" s="19">
        <f>(IF((E121&lt;G121),1,0))+(IF((E122&lt;G122),1,0))+(IF((E123&lt;G123),1,0))+(IF((I121&lt;K121),1,0))+(IF((I122&lt;K122),1,0))+(IF((I123&lt;K123),1,0))+(IF((M121&lt;O121),1,0))+(IF((M122&lt;O122),1,0))+(IF((M123&lt;O123),1,0))+(IF((Q121&lt;S121),1,0))+(IF((Q122&lt;S122),1,0))+(IF((Q123&lt;S123),1,0))+(IF((U121&lt;W121),1,0))+(IF((U122&lt;W122),1,0))+(IF((U123&lt;W123),1,0))+(IF((Y121&lt;AA121),1,0))+(IF((Y122&lt;AA122),1,0))+(IF((Y123&lt;AA123),1,0))</f>
        <v>3</v>
      </c>
      <c r="AL122" s="123">
        <f>AJ122-AK122</f>
        <v>5</v>
      </c>
      <c r="AM122" s="120">
        <f>SUM(E121:E123,I121:I123,M121:M123,Q121:Q123,U121:U123,Y121:Y123)</f>
        <v>154</v>
      </c>
      <c r="AN122" s="118">
        <f>SUM(G121:G123,K121:K123,O121:O123,S121:S123,W121:W123,AA121:AA123)</f>
        <v>101</v>
      </c>
      <c r="AO122" s="119">
        <f>AM122-AN122</f>
        <v>53</v>
      </c>
      <c r="BO122" s="51"/>
      <c r="BP122" s="51"/>
      <c r="BQ122" s="51"/>
      <c r="BR122" s="51"/>
      <c r="BS122" s="51"/>
      <c r="BT122" s="51"/>
      <c r="BU122" s="51"/>
    </row>
    <row r="123" spans="2:73" ht="12" customHeight="1" x14ac:dyDescent="0.15">
      <c r="C123" s="71"/>
      <c r="D123" s="74"/>
      <c r="E123" s="128" t="str">
        <f>IF(W111="","",W111)</f>
        <v/>
      </c>
      <c r="F123" s="112" t="str">
        <f t="shared" si="18"/>
        <v/>
      </c>
      <c r="G123" s="159" t="str">
        <f>IF(U111="","",U111)</f>
        <v/>
      </c>
      <c r="H123" s="341"/>
      <c r="I123" s="142" t="str">
        <f>IF(W114="","",W114)</f>
        <v/>
      </c>
      <c r="J123" s="112" t="str">
        <f t="shared" si="19"/>
        <v/>
      </c>
      <c r="K123" s="159" t="str">
        <f>IF(U114="","",U114)</f>
        <v/>
      </c>
      <c r="L123" s="341"/>
      <c r="M123" s="159" t="str">
        <f>IF(W117="","",W117)</f>
        <v/>
      </c>
      <c r="N123" s="112" t="str">
        <f t="shared" si="20"/>
        <v/>
      </c>
      <c r="O123" s="159" t="str">
        <f>IF(U117="","",U117)</f>
        <v/>
      </c>
      <c r="P123" s="341"/>
      <c r="Q123" s="142" t="str">
        <f>IF(W120="","",W120)</f>
        <v/>
      </c>
      <c r="R123" s="159" t="str">
        <f t="shared" si="21"/>
        <v/>
      </c>
      <c r="S123" s="159" t="str">
        <f>IF(U120="","",U120)</f>
        <v/>
      </c>
      <c r="T123" s="341"/>
      <c r="U123" s="326"/>
      <c r="V123" s="316"/>
      <c r="W123" s="316"/>
      <c r="X123" s="317"/>
      <c r="Y123" s="111">
        <v>15</v>
      </c>
      <c r="Z123" s="112" t="str">
        <f t="shared" si="17"/>
        <v>-</v>
      </c>
      <c r="AA123" s="113">
        <v>6</v>
      </c>
      <c r="AB123" s="372"/>
      <c r="AC123" s="6">
        <f>AH122</f>
        <v>4</v>
      </c>
      <c r="AD123" s="127" t="s">
        <v>9</v>
      </c>
      <c r="AE123" s="5">
        <f>AI122</f>
        <v>1</v>
      </c>
      <c r="AF123" s="4" t="s">
        <v>6</v>
      </c>
      <c r="AG123" s="122"/>
      <c r="AH123" s="138"/>
      <c r="AI123" s="139"/>
      <c r="AJ123" s="11"/>
      <c r="AK123" s="10"/>
      <c r="AL123" s="140"/>
      <c r="AM123" s="141"/>
      <c r="AN123" s="139"/>
      <c r="AO123" s="140"/>
      <c r="BO123" s="51"/>
      <c r="BP123" s="51"/>
      <c r="BQ123" s="51"/>
      <c r="BR123" s="51"/>
      <c r="BS123" s="51"/>
      <c r="BT123" s="51"/>
      <c r="BU123" s="51"/>
    </row>
    <row r="124" spans="2:73" ht="12" customHeight="1" x14ac:dyDescent="0.15">
      <c r="B124" s="150" t="s">
        <v>27</v>
      </c>
      <c r="C124" s="75" t="s">
        <v>96</v>
      </c>
      <c r="D124" s="69" t="s">
        <v>25</v>
      </c>
      <c r="E124" s="143">
        <f>IF(AA109="","",AA109)</f>
        <v>15</v>
      </c>
      <c r="F124" s="130" t="str">
        <f t="shared" si="18"/>
        <v>-</v>
      </c>
      <c r="G124" s="158">
        <f>IF(Y109="","",Y109)</f>
        <v>11</v>
      </c>
      <c r="H124" s="335" t="str">
        <f>IF(AB109="","",IF(AB109="○","×",IF(AB109="×","○")))</f>
        <v>○</v>
      </c>
      <c r="I124" s="144">
        <f>IF(AA112="","",AA112)</f>
        <v>15</v>
      </c>
      <c r="J124" s="130" t="str">
        <f t="shared" si="19"/>
        <v>-</v>
      </c>
      <c r="K124" s="158">
        <f>IF(Y112="","",Y112)</f>
        <v>10</v>
      </c>
      <c r="L124" s="321" t="str">
        <f>IF(AB112="","",IF(AB112="○","×",IF(AB112="×","○")))</f>
        <v>○</v>
      </c>
      <c r="M124" s="158">
        <f>IF(AA115="","",AA115)</f>
        <v>17</v>
      </c>
      <c r="N124" s="130" t="str">
        <f t="shared" si="20"/>
        <v>-</v>
      </c>
      <c r="O124" s="158">
        <f>IF(Y115="","",Y115)</f>
        <v>15</v>
      </c>
      <c r="P124" s="321" t="str">
        <f>IF(AB115="","",IF(AB115="○","×",IF(AB115="×","○")))</f>
        <v>×</v>
      </c>
      <c r="Q124" s="144">
        <f>IF(AA118="","",AA118)</f>
        <v>15</v>
      </c>
      <c r="R124" s="130" t="str">
        <f t="shared" si="21"/>
        <v>-</v>
      </c>
      <c r="S124" s="158">
        <f>IF(Y118="","",Y118)</f>
        <v>13</v>
      </c>
      <c r="T124" s="321" t="str">
        <f>IF(AB118="","",IF(AB118="○","×",IF(AB118="×","○")))</f>
        <v>○</v>
      </c>
      <c r="U124" s="144">
        <f>IF(AA121="","",AA121)</f>
        <v>8</v>
      </c>
      <c r="V124" s="130" t="str">
        <f>IF(U124="","","-")</f>
        <v>-</v>
      </c>
      <c r="W124" s="158">
        <f>IF(Y121="","",Y121)</f>
        <v>15</v>
      </c>
      <c r="X124" s="321" t="str">
        <f>IF(AB121="","",IF(AB121="○","×",IF(AB121="×","○")))</f>
        <v>×</v>
      </c>
      <c r="Y124" s="323"/>
      <c r="Z124" s="324"/>
      <c r="AA124" s="324"/>
      <c r="AB124" s="324"/>
      <c r="AC124" s="359" t="s">
        <v>151</v>
      </c>
      <c r="AD124" s="360"/>
      <c r="AE124" s="360"/>
      <c r="AF124" s="361"/>
      <c r="AG124" s="145"/>
      <c r="AH124" s="117"/>
      <c r="AI124" s="118"/>
      <c r="AJ124" s="20"/>
      <c r="AK124" s="19"/>
      <c r="AL124" s="119"/>
      <c r="AM124" s="120"/>
      <c r="AN124" s="118"/>
      <c r="AO124" s="119"/>
      <c r="BO124" s="51"/>
      <c r="BP124" s="51"/>
      <c r="BQ124" s="51"/>
      <c r="BR124" s="51"/>
      <c r="BS124" s="51"/>
      <c r="BT124" s="51"/>
      <c r="BU124" s="51"/>
    </row>
    <row r="125" spans="2:73" ht="12" customHeight="1" x14ac:dyDescent="0.15">
      <c r="B125" s="151" t="s">
        <v>142</v>
      </c>
      <c r="C125" s="75" t="s">
        <v>26</v>
      </c>
      <c r="D125" s="69" t="s">
        <v>25</v>
      </c>
      <c r="E125" s="128">
        <f>IF(AA110="","",AA110)</f>
        <v>15</v>
      </c>
      <c r="F125" s="112" t="str">
        <f t="shared" si="18"/>
        <v>-</v>
      </c>
      <c r="G125" s="159">
        <f>IF(Y110="","",Y110)</f>
        <v>10</v>
      </c>
      <c r="H125" s="336" t="str">
        <f>IF(J113="","",J113)</f>
        <v/>
      </c>
      <c r="I125" s="142">
        <f>IF(AA113="","",AA113)</f>
        <v>15</v>
      </c>
      <c r="J125" s="112" t="str">
        <f t="shared" si="19"/>
        <v>-</v>
      </c>
      <c r="K125" s="159">
        <f>IF(Y113="","",Y113)</f>
        <v>8</v>
      </c>
      <c r="L125" s="322" t="str">
        <f>IF(N119="","",N119)</f>
        <v>-</v>
      </c>
      <c r="M125" s="159">
        <f>IF(AA116="","",AA116)</f>
        <v>8</v>
      </c>
      <c r="N125" s="112" t="str">
        <f t="shared" si="20"/>
        <v>-</v>
      </c>
      <c r="O125" s="159">
        <f>IF(Y116="","",Y116)</f>
        <v>15</v>
      </c>
      <c r="P125" s="322" t="str">
        <f>IF(R119="","",R119)</f>
        <v/>
      </c>
      <c r="Q125" s="142">
        <f>IF(AA119="","",AA119)</f>
        <v>15</v>
      </c>
      <c r="R125" s="112" t="str">
        <f t="shared" si="21"/>
        <v>-</v>
      </c>
      <c r="S125" s="159">
        <f>IF(Y119="","",Y119)</f>
        <v>7</v>
      </c>
      <c r="T125" s="322" t="str">
        <f>IF(V119="","",V119)</f>
        <v>-</v>
      </c>
      <c r="U125" s="142">
        <f>IF(AA122="","",AA122)</f>
        <v>15</v>
      </c>
      <c r="V125" s="112" t="str">
        <f>IF(U125="","","-")</f>
        <v>-</v>
      </c>
      <c r="W125" s="159">
        <f>IF(Y122="","",Y122)</f>
        <v>9</v>
      </c>
      <c r="X125" s="322" t="str">
        <f>IF(Z119="","",Z119)</f>
        <v>-</v>
      </c>
      <c r="Y125" s="326"/>
      <c r="Z125" s="316"/>
      <c r="AA125" s="316"/>
      <c r="AB125" s="316"/>
      <c r="AC125" s="354"/>
      <c r="AD125" s="355"/>
      <c r="AE125" s="355"/>
      <c r="AF125" s="356"/>
      <c r="AG125" s="145"/>
      <c r="AH125" s="117">
        <f>COUNTIF(E124:AB126,"○")</f>
        <v>3</v>
      </c>
      <c r="AI125" s="118">
        <f>COUNTIF(E124:AB126,"×")</f>
        <v>2</v>
      </c>
      <c r="AJ125" s="20">
        <f>(IF((E124&gt;G124),1,0))+(IF((E125&gt;G125),1,0))+(IF((E126&gt;G126),1,0))+(IF((I124&gt;K124),1,0))+(IF((I125&gt;K125),1,0))+(IF((I126&gt;K126),1,0))+(IF((M124&gt;O124),1,0))+(IF((M125&gt;O125),1,0))+(IF((M126&gt;O126),1,0))+(IF((Q124&gt;S124),1,0))+(IF((Q125&gt;S125),1,0))+(IF((Q126&gt;S126),1,0))+(IF((U124&gt;W124),1,0))+(IF((U125&gt;W125),1,0))+(IF((U126&gt;W126),1,0))+(IF((Y124&gt;AA124),1,0))+(IF((Y125&gt;AA125),1,0))+(IF((Y126&gt;AA126),1,0))</f>
        <v>8</v>
      </c>
      <c r="AK125" s="19">
        <f>(IF((E124&lt;G124),1,0))+(IF((E125&lt;G125),1,0))+(IF((E126&lt;G126),1,0))+(IF((I124&lt;K124),1,0))+(IF((I125&lt;K125),1,0))+(IF((I126&lt;K126),1,0))+(IF((M124&lt;O124),1,0))+(IF((M125&lt;O125),1,0))+(IF((M126&lt;O126),1,0))+(IF((Q124&lt;S124),1,0))+(IF((Q125&lt;S125),1,0))+(IF((Q126&lt;S126),1,0))+(IF((U124&lt;W124),1,0))+(IF((U125&lt;W125),1,0))+(IF((U126&lt;W126),1,0))+(IF((Y124&lt;AA124),1,0))+(IF((Y125&lt;AA125),1,0))+(IF((Y126&lt;AA126),1,0))</f>
        <v>4</v>
      </c>
      <c r="AL125" s="123">
        <f>AJ125-AK125</f>
        <v>4</v>
      </c>
      <c r="AM125" s="120">
        <f>SUM(E124:E126,I124:I126,M124:M126,Q124:Q126,U124:U126,Y124:Y126)</f>
        <v>151</v>
      </c>
      <c r="AN125" s="118">
        <f>SUM(G124:G126,K124:K126,O124:O126,S124:S126,W124:W126,AA124:AA126)</f>
        <v>143</v>
      </c>
      <c r="AO125" s="119">
        <f>AM125-AN125</f>
        <v>8</v>
      </c>
      <c r="BO125" s="51"/>
      <c r="BP125" s="51"/>
      <c r="BQ125" s="51"/>
      <c r="BR125" s="51"/>
      <c r="BS125" s="51"/>
      <c r="BT125" s="51"/>
      <c r="BU125" s="51"/>
    </row>
    <row r="126" spans="2:73" ht="12" customHeight="1" thickBot="1" x14ac:dyDescent="0.2">
      <c r="C126" s="77"/>
      <c r="D126" s="78"/>
      <c r="E126" s="146" t="str">
        <f>IF(AA111="","",AA111)</f>
        <v/>
      </c>
      <c r="F126" s="147" t="str">
        <f t="shared" si="18"/>
        <v/>
      </c>
      <c r="G126" s="160" t="str">
        <f>IF(Y111="","",Y111)</f>
        <v/>
      </c>
      <c r="H126" s="337" t="str">
        <f>IF(J114="","",J114)</f>
        <v/>
      </c>
      <c r="I126" s="148" t="str">
        <f>IF(AA114="","",AA114)</f>
        <v/>
      </c>
      <c r="J126" s="147" t="str">
        <f t="shared" si="19"/>
        <v/>
      </c>
      <c r="K126" s="160" t="str">
        <f>IF(Y114="","",Y114)</f>
        <v/>
      </c>
      <c r="L126" s="338" t="str">
        <f>IF(N120="","",N120)</f>
        <v/>
      </c>
      <c r="M126" s="160">
        <f>IF(AA117="","",AA117)</f>
        <v>7</v>
      </c>
      <c r="N126" s="147" t="str">
        <f t="shared" si="20"/>
        <v>-</v>
      </c>
      <c r="O126" s="160">
        <f>IF(Y117="","",Y117)</f>
        <v>15</v>
      </c>
      <c r="P126" s="338" t="str">
        <f>IF(R120="","",R120)</f>
        <v/>
      </c>
      <c r="Q126" s="148" t="str">
        <f>IF(AA120="","",AA120)</f>
        <v/>
      </c>
      <c r="R126" s="147" t="str">
        <f t="shared" si="21"/>
        <v/>
      </c>
      <c r="S126" s="160" t="str">
        <f>IF(Y120="","",Y120)</f>
        <v/>
      </c>
      <c r="T126" s="338" t="str">
        <f>IF(V120="","",V120)</f>
        <v/>
      </c>
      <c r="U126" s="148">
        <f>IF(AA123="","",AA123)</f>
        <v>6</v>
      </c>
      <c r="V126" s="147" t="str">
        <f>IF(U126="","","-")</f>
        <v>-</v>
      </c>
      <c r="W126" s="160">
        <f>IF(Y123="","",Y123)</f>
        <v>15</v>
      </c>
      <c r="X126" s="338" t="str">
        <f>IF(Z120="","",Z120)</f>
        <v/>
      </c>
      <c r="Y126" s="368"/>
      <c r="Z126" s="369"/>
      <c r="AA126" s="369"/>
      <c r="AB126" s="369"/>
      <c r="AC126" s="3">
        <f>AH125</f>
        <v>3</v>
      </c>
      <c r="AD126" s="149" t="s">
        <v>16</v>
      </c>
      <c r="AE126" s="2">
        <f>AI125</f>
        <v>2</v>
      </c>
      <c r="AF126" s="1" t="s">
        <v>15</v>
      </c>
      <c r="AG126" s="145"/>
      <c r="AH126" s="138"/>
      <c r="AI126" s="139"/>
      <c r="AJ126" s="11"/>
      <c r="AK126" s="10"/>
      <c r="AL126" s="140"/>
      <c r="AM126" s="141"/>
      <c r="AN126" s="139"/>
      <c r="AO126" s="140"/>
      <c r="BO126" s="51"/>
      <c r="BP126" s="51"/>
      <c r="BQ126" s="51"/>
      <c r="BR126" s="51"/>
      <c r="BS126" s="51"/>
      <c r="BT126" s="51"/>
      <c r="BU126" s="51"/>
    </row>
    <row r="127" spans="2:73" s="98" customFormat="1" ht="15" customHeight="1" x14ac:dyDescent="0.2">
      <c r="C127" s="101" t="s">
        <v>141</v>
      </c>
      <c r="D127" s="99"/>
      <c r="E127" s="99"/>
      <c r="F127" s="99"/>
      <c r="G127" s="99"/>
      <c r="H127" s="99"/>
      <c r="I127" s="99"/>
      <c r="J127" s="9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99"/>
      <c r="V127" s="99"/>
      <c r="W127" s="99"/>
      <c r="X127" s="99"/>
      <c r="Y127" s="99"/>
      <c r="Z127" s="99"/>
      <c r="AA127" s="99"/>
      <c r="AB127" s="99"/>
      <c r="AC127" s="99"/>
      <c r="AD127" s="99"/>
      <c r="AE127" s="99"/>
      <c r="AF127" s="99"/>
      <c r="AG127" s="99"/>
      <c r="AR127" s="96"/>
      <c r="AS127" s="54"/>
      <c r="AT127" s="53"/>
      <c r="AU127" s="54"/>
      <c r="AV127" s="54"/>
      <c r="AW127" s="54"/>
      <c r="AX127" s="54"/>
      <c r="AY127" s="54"/>
      <c r="BH127" s="100"/>
      <c r="BI127" s="100"/>
      <c r="BJ127" s="100"/>
      <c r="BK127" s="100"/>
      <c r="BL127" s="100"/>
      <c r="BM127" s="100"/>
      <c r="BN127" s="100"/>
    </row>
    <row r="128" spans="2:73" s="98" customFormat="1" ht="15" customHeight="1" x14ac:dyDescent="0.2">
      <c r="C128" s="101" t="s">
        <v>144</v>
      </c>
      <c r="D128" s="99"/>
      <c r="E128" s="99"/>
      <c r="F128" s="99"/>
      <c r="G128" s="99"/>
      <c r="H128" s="99"/>
      <c r="I128" s="99"/>
      <c r="J128" s="9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99"/>
      <c r="V128" s="99"/>
      <c r="W128" s="99"/>
      <c r="X128" s="99"/>
      <c r="Y128" s="99"/>
      <c r="Z128" s="99"/>
      <c r="AA128" s="99"/>
      <c r="AB128" s="99"/>
      <c r="AC128" s="99"/>
      <c r="AD128" s="99"/>
      <c r="AE128" s="99"/>
      <c r="AF128" s="99"/>
      <c r="AG128" s="99"/>
      <c r="AR128" s="96"/>
      <c r="AS128" s="54"/>
      <c r="AT128" s="53"/>
      <c r="AU128" s="54"/>
      <c r="AV128" s="54"/>
      <c r="AW128" s="54"/>
      <c r="AX128" s="54"/>
      <c r="AY128" s="54"/>
      <c r="BH128" s="100"/>
      <c r="BI128" s="100"/>
      <c r="BJ128" s="100"/>
      <c r="BK128" s="100"/>
      <c r="BL128" s="100"/>
      <c r="BM128" s="100"/>
      <c r="BN128" s="100"/>
    </row>
    <row r="129" spans="2:73" ht="12" customHeight="1" x14ac:dyDescent="0.15">
      <c r="C129" s="79"/>
      <c r="D129" s="80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154"/>
      <c r="AD129" s="154"/>
      <c r="AE129" s="154"/>
      <c r="AF129" s="154"/>
      <c r="AG129" s="82"/>
      <c r="AH129" s="70"/>
      <c r="AI129" s="70"/>
      <c r="AJ129" s="70"/>
      <c r="AK129" s="70"/>
      <c r="AL129" s="70"/>
      <c r="AM129" s="70"/>
      <c r="AN129" s="70"/>
      <c r="AO129" s="70"/>
      <c r="BO129" s="51"/>
      <c r="BP129" s="51"/>
      <c r="BQ129" s="51"/>
      <c r="BR129" s="51"/>
      <c r="BS129" s="51"/>
      <c r="BT129" s="51"/>
      <c r="BU129" s="51"/>
    </row>
    <row r="130" spans="2:73" ht="12" customHeight="1" x14ac:dyDescent="0.15">
      <c r="C130" s="79"/>
      <c r="D130" s="80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154"/>
      <c r="AD130" s="154"/>
      <c r="AE130" s="154"/>
      <c r="AF130" s="154"/>
      <c r="AG130" s="82"/>
      <c r="AH130" s="70"/>
      <c r="AI130" s="70"/>
      <c r="AJ130" s="70"/>
      <c r="AK130" s="70"/>
      <c r="AL130" s="70"/>
      <c r="AM130" s="70"/>
      <c r="AN130" s="70"/>
      <c r="AO130" s="70"/>
      <c r="BO130" s="51"/>
      <c r="BP130" s="51"/>
      <c r="BQ130" s="51"/>
      <c r="BR130" s="51"/>
      <c r="BS130" s="51"/>
      <c r="BT130" s="51"/>
      <c r="BU130" s="51"/>
    </row>
    <row r="131" spans="2:73" ht="12" customHeight="1" x14ac:dyDescent="0.15">
      <c r="C131" s="79"/>
      <c r="D131" s="80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154"/>
      <c r="AD131" s="154"/>
      <c r="AE131" s="154"/>
      <c r="AF131" s="154"/>
      <c r="AG131" s="82"/>
      <c r="AH131" s="70"/>
      <c r="AI131" s="70"/>
      <c r="AJ131" s="70"/>
      <c r="AK131" s="70"/>
      <c r="AL131" s="70"/>
      <c r="AM131" s="70"/>
      <c r="AN131" s="70"/>
      <c r="AO131" s="70"/>
      <c r="BO131" s="51"/>
      <c r="BP131" s="51"/>
      <c r="BQ131" s="51"/>
      <c r="BR131" s="51"/>
      <c r="BS131" s="51"/>
      <c r="BT131" s="51"/>
      <c r="BU131" s="51"/>
    </row>
    <row r="132" spans="2:73" ht="6.95" customHeight="1" x14ac:dyDescent="0.15">
      <c r="K132" s="229" t="s">
        <v>13</v>
      </c>
      <c r="L132" s="229"/>
      <c r="M132" s="229"/>
      <c r="N132" s="229"/>
      <c r="O132" s="229"/>
      <c r="P132" s="229"/>
      <c r="Q132" s="229"/>
      <c r="R132" s="229"/>
      <c r="S132" s="229"/>
      <c r="T132" s="229"/>
      <c r="U132" s="84"/>
      <c r="V132" s="231" t="s">
        <v>14</v>
      </c>
      <c r="W132" s="231"/>
      <c r="X132" s="231"/>
      <c r="Y132" s="231"/>
      <c r="Z132" s="231"/>
      <c r="AA132" s="231"/>
      <c r="AB132" s="231"/>
      <c r="AC132" s="231"/>
      <c r="AD132" s="231"/>
      <c r="AE132" s="231"/>
      <c r="AF132" s="231"/>
      <c r="AG132" s="231"/>
      <c r="AY132" s="54"/>
      <c r="AZ132" s="54"/>
      <c r="BO132" s="51"/>
      <c r="BP132" s="51"/>
      <c r="BQ132" s="51"/>
      <c r="BR132" s="51"/>
      <c r="BS132" s="56"/>
      <c r="BT132" s="51"/>
      <c r="BU132" s="51"/>
    </row>
    <row r="133" spans="2:73" ht="6.95" customHeight="1" x14ac:dyDescent="0.25">
      <c r="K133" s="230"/>
      <c r="L133" s="230"/>
      <c r="M133" s="230"/>
      <c r="N133" s="230"/>
      <c r="O133" s="230"/>
      <c r="P133" s="230"/>
      <c r="Q133" s="230"/>
      <c r="R133" s="230"/>
      <c r="S133" s="230"/>
      <c r="T133" s="230"/>
      <c r="U133" s="85"/>
      <c r="V133" s="231"/>
      <c r="W133" s="231"/>
      <c r="X133" s="231"/>
      <c r="Y133" s="231"/>
      <c r="Z133" s="231"/>
      <c r="AA133" s="231"/>
      <c r="AB133" s="231"/>
      <c r="AC133" s="231"/>
      <c r="AD133" s="231"/>
      <c r="AE133" s="231"/>
      <c r="AF133" s="231"/>
      <c r="AG133" s="231"/>
      <c r="BO133" s="51"/>
      <c r="BP133" s="51"/>
      <c r="BQ133" s="51"/>
      <c r="BR133" s="51"/>
      <c r="BS133" s="56"/>
      <c r="BT133" s="51"/>
      <c r="BU133" s="51"/>
    </row>
    <row r="134" spans="2:73" ht="12" customHeight="1" x14ac:dyDescent="0.15">
      <c r="C134" s="227" t="s">
        <v>73</v>
      </c>
      <c r="D134" s="227"/>
      <c r="E134" s="227"/>
      <c r="F134" s="227"/>
      <c r="G134" s="227"/>
      <c r="H134" s="227"/>
      <c r="I134" s="227"/>
      <c r="J134" s="227"/>
      <c r="K134" s="366" t="s">
        <v>159</v>
      </c>
      <c r="L134" s="367"/>
      <c r="M134" s="367"/>
      <c r="N134" s="367"/>
      <c r="O134" s="367"/>
      <c r="P134" s="348" t="str">
        <f>D143</f>
        <v>酒商ながはら</v>
      </c>
      <c r="Q134" s="345"/>
      <c r="R134" s="345"/>
      <c r="S134" s="345"/>
      <c r="T134" s="347"/>
      <c r="U134" s="54"/>
      <c r="V134" s="344" t="str">
        <f>C149</f>
        <v>加藤淳二</v>
      </c>
      <c r="W134" s="345"/>
      <c r="X134" s="345"/>
      <c r="Y134" s="345"/>
      <c r="Z134" s="345"/>
      <c r="AA134" s="348" t="str">
        <f>D149</f>
        <v>アローズ</v>
      </c>
      <c r="AB134" s="345"/>
      <c r="AC134" s="345"/>
      <c r="AD134" s="345"/>
      <c r="AE134" s="347"/>
      <c r="BO134" s="51"/>
      <c r="BP134" s="51"/>
      <c r="BQ134" s="51"/>
      <c r="BR134" s="51"/>
      <c r="BS134" s="56"/>
      <c r="BT134" s="51"/>
      <c r="BU134" s="51"/>
    </row>
    <row r="135" spans="2:73" ht="12" customHeight="1" x14ac:dyDescent="0.15">
      <c r="C135" s="227"/>
      <c r="D135" s="227"/>
      <c r="E135" s="227"/>
      <c r="F135" s="227"/>
      <c r="G135" s="227"/>
      <c r="H135" s="227"/>
      <c r="I135" s="227"/>
      <c r="J135" s="227"/>
      <c r="K135" s="349" t="s">
        <v>160</v>
      </c>
      <c r="L135" s="350"/>
      <c r="M135" s="350"/>
      <c r="N135" s="350"/>
      <c r="O135" s="350"/>
      <c r="P135" s="342" t="str">
        <f>D144</f>
        <v>酒商ながはら</v>
      </c>
      <c r="Q135" s="342"/>
      <c r="R135" s="342"/>
      <c r="S135" s="342"/>
      <c r="T135" s="343"/>
      <c r="U135" s="54"/>
      <c r="V135" s="349" t="str">
        <f>C150</f>
        <v>岸　靖仁</v>
      </c>
      <c r="W135" s="350"/>
      <c r="X135" s="350"/>
      <c r="Y135" s="350"/>
      <c r="Z135" s="350"/>
      <c r="AA135" s="342" t="str">
        <f>D150</f>
        <v>アローズ</v>
      </c>
      <c r="AB135" s="342"/>
      <c r="AC135" s="342"/>
      <c r="AD135" s="342"/>
      <c r="AE135" s="343"/>
      <c r="AF135" s="61"/>
      <c r="AG135" s="61"/>
      <c r="AH135" s="61"/>
      <c r="AI135" s="62"/>
      <c r="AJ135" s="62"/>
      <c r="AK135" s="62"/>
      <c r="BO135" s="51"/>
      <c r="BP135" s="51"/>
      <c r="BQ135" s="51"/>
      <c r="BR135" s="51"/>
      <c r="BS135" s="56"/>
      <c r="BT135" s="51"/>
      <c r="BU135" s="51"/>
    </row>
    <row r="136" spans="2:73" ht="6.95" customHeight="1" x14ac:dyDescent="0.15">
      <c r="C136" s="227"/>
      <c r="D136" s="227"/>
      <c r="E136" s="227"/>
      <c r="F136" s="227"/>
      <c r="G136" s="227"/>
      <c r="H136" s="227"/>
      <c r="I136" s="227"/>
      <c r="J136" s="227"/>
      <c r="K136" s="229" t="s">
        <v>20</v>
      </c>
      <c r="L136" s="229"/>
      <c r="M136" s="229"/>
      <c r="N136" s="229"/>
      <c r="O136" s="229"/>
      <c r="P136" s="229"/>
      <c r="Q136" s="229"/>
      <c r="R136" s="229"/>
      <c r="S136" s="229"/>
      <c r="T136" s="229"/>
      <c r="U136" s="84"/>
      <c r="V136" s="61"/>
      <c r="W136" s="62"/>
      <c r="X136" s="62"/>
      <c r="Y136" s="62"/>
      <c r="Z136" s="51"/>
      <c r="AA136" s="51"/>
      <c r="AB136" s="51"/>
      <c r="AC136" s="51"/>
      <c r="AD136" s="51"/>
      <c r="AE136" s="51"/>
      <c r="AF136" s="51"/>
      <c r="BG136" s="56"/>
      <c r="BO136" s="51"/>
      <c r="BP136" s="51"/>
      <c r="BQ136" s="51"/>
      <c r="BR136" s="51"/>
      <c r="BS136" s="51"/>
      <c r="BT136" s="51"/>
      <c r="BU136" s="51"/>
    </row>
    <row r="137" spans="2:73" ht="6.95" customHeight="1" x14ac:dyDescent="0.25">
      <c r="E137" s="102"/>
      <c r="F137" s="102"/>
      <c r="G137" s="102"/>
      <c r="H137" s="102"/>
      <c r="I137" s="102"/>
      <c r="J137" s="102"/>
      <c r="K137" s="230"/>
      <c r="L137" s="230"/>
      <c r="M137" s="230"/>
      <c r="N137" s="230"/>
      <c r="O137" s="230"/>
      <c r="P137" s="230"/>
      <c r="Q137" s="230"/>
      <c r="R137" s="230"/>
      <c r="S137" s="230"/>
      <c r="T137" s="230"/>
      <c r="U137" s="85"/>
      <c r="V137" s="61"/>
      <c r="W137" s="62"/>
      <c r="X137" s="62"/>
      <c r="Y137" s="62"/>
      <c r="Z137" s="51"/>
      <c r="AA137" s="51"/>
      <c r="AB137" s="51"/>
      <c r="AC137" s="51"/>
      <c r="AD137" s="51"/>
      <c r="AE137" s="51"/>
      <c r="AF137" s="51"/>
      <c r="BG137" s="56"/>
      <c r="BO137" s="51"/>
      <c r="BP137" s="51"/>
      <c r="BQ137" s="51"/>
      <c r="BR137" s="51"/>
      <c r="BS137" s="51"/>
      <c r="BT137" s="51"/>
      <c r="BU137" s="51"/>
    </row>
    <row r="138" spans="2:73" ht="12" customHeight="1" x14ac:dyDescent="0.15">
      <c r="C138" s="200" t="s">
        <v>138</v>
      </c>
      <c r="D138" s="200"/>
      <c r="E138" s="102"/>
      <c r="F138" s="102"/>
      <c r="G138" s="102"/>
      <c r="H138" s="102"/>
      <c r="I138" s="102"/>
      <c r="J138" s="102"/>
      <c r="K138" s="362" t="str">
        <f>C158</f>
        <v>橋本奈美</v>
      </c>
      <c r="L138" s="363"/>
      <c r="M138" s="363"/>
      <c r="N138" s="363"/>
      <c r="O138" s="363"/>
      <c r="P138" s="346" t="str">
        <f>D158</f>
        <v>新宮ﾊﾞﾄﾞﾐﾝﾄﾝ同好会</v>
      </c>
      <c r="Q138" s="345"/>
      <c r="R138" s="345"/>
      <c r="S138" s="345"/>
      <c r="T138" s="347"/>
      <c r="U138" s="232" t="s">
        <v>162</v>
      </c>
      <c r="V138" s="233"/>
      <c r="W138" s="233"/>
      <c r="X138" s="233"/>
      <c r="Y138" s="233"/>
      <c r="Z138" s="233"/>
      <c r="AA138" s="233"/>
      <c r="AB138" s="233"/>
      <c r="AC138" s="233"/>
      <c r="AD138" s="233"/>
      <c r="AE138" s="233"/>
      <c r="AF138" s="104"/>
      <c r="AG138" s="104"/>
      <c r="AH138" s="104"/>
      <c r="AI138" s="104"/>
      <c r="AJ138" s="104"/>
      <c r="AK138" s="104"/>
      <c r="AL138" s="104"/>
      <c r="AM138" s="104"/>
      <c r="AN138" s="104"/>
      <c r="BG138" s="56"/>
      <c r="BO138" s="51"/>
      <c r="BP138" s="51"/>
      <c r="BQ138" s="51"/>
      <c r="BR138" s="51"/>
      <c r="BS138" s="51"/>
      <c r="BT138" s="51"/>
      <c r="BU138" s="51"/>
    </row>
    <row r="139" spans="2:73" ht="12" customHeight="1" x14ac:dyDescent="0.15">
      <c r="C139" s="200"/>
      <c r="D139" s="200"/>
      <c r="E139" s="102"/>
      <c r="F139" s="102"/>
      <c r="G139" s="102"/>
      <c r="H139" s="102"/>
      <c r="I139" s="102"/>
      <c r="J139" s="102"/>
      <c r="K139" s="364" t="str">
        <f>C159</f>
        <v>石川澄広</v>
      </c>
      <c r="L139" s="365"/>
      <c r="M139" s="365"/>
      <c r="N139" s="365"/>
      <c r="O139" s="365"/>
      <c r="P139" s="342" t="str">
        <f>D159</f>
        <v>新宮ﾊﾞﾄﾞﾐﾝﾄﾝ同好会</v>
      </c>
      <c r="Q139" s="342"/>
      <c r="R139" s="342"/>
      <c r="S139" s="342"/>
      <c r="T139" s="343"/>
      <c r="U139" s="232"/>
      <c r="V139" s="233"/>
      <c r="W139" s="233"/>
      <c r="X139" s="233"/>
      <c r="Y139" s="233"/>
      <c r="Z139" s="233"/>
      <c r="AA139" s="233"/>
      <c r="AB139" s="233"/>
      <c r="AC139" s="233"/>
      <c r="AD139" s="233"/>
      <c r="AE139" s="233"/>
      <c r="AF139" s="104"/>
      <c r="AG139" s="104"/>
      <c r="AH139" s="104"/>
      <c r="AI139" s="104"/>
      <c r="AJ139" s="104"/>
      <c r="AK139" s="104"/>
      <c r="AL139" s="104"/>
      <c r="AM139" s="104"/>
      <c r="AN139" s="104"/>
      <c r="BG139" s="56"/>
      <c r="BO139" s="51"/>
      <c r="BP139" s="51"/>
      <c r="BQ139" s="51"/>
      <c r="BR139" s="51"/>
      <c r="BS139" s="51"/>
      <c r="BT139" s="51"/>
      <c r="BU139" s="51"/>
    </row>
    <row r="140" spans="2:73" ht="3" customHeight="1" thickBot="1" x14ac:dyDescent="0.2">
      <c r="C140" s="103"/>
      <c r="D140" s="103"/>
      <c r="E140" s="103"/>
      <c r="F140" s="103"/>
      <c r="G140" s="103"/>
      <c r="H140" s="103"/>
      <c r="I140" s="103"/>
      <c r="J140" s="103"/>
      <c r="K140" s="86"/>
      <c r="L140" s="86"/>
      <c r="M140" s="86"/>
      <c r="N140" s="86"/>
      <c r="O140" s="86"/>
      <c r="P140" s="86"/>
      <c r="Q140" s="87"/>
      <c r="R140" s="87"/>
      <c r="S140" s="87"/>
      <c r="T140" s="87"/>
      <c r="U140" s="58"/>
      <c r="V140" s="61"/>
      <c r="W140" s="62"/>
      <c r="X140" s="62"/>
      <c r="Y140" s="62"/>
      <c r="Z140" s="51"/>
      <c r="AA140" s="51"/>
      <c r="AB140" s="51"/>
      <c r="AC140" s="51"/>
      <c r="AD140" s="51"/>
      <c r="AE140" s="51"/>
      <c r="AF140" s="51"/>
      <c r="BG140" s="56"/>
      <c r="BO140" s="51"/>
      <c r="BP140" s="51"/>
      <c r="BQ140" s="51"/>
      <c r="BR140" s="51"/>
      <c r="BS140" s="51"/>
      <c r="BT140" s="51"/>
      <c r="BU140" s="51"/>
    </row>
    <row r="141" spans="2:73" ht="11.1" customHeight="1" x14ac:dyDescent="0.15">
      <c r="C141" s="214" t="s">
        <v>139</v>
      </c>
      <c r="D141" s="215"/>
      <c r="E141" s="218" t="str">
        <f>C143</f>
        <v>石川壱斗</v>
      </c>
      <c r="F141" s="219"/>
      <c r="G141" s="219"/>
      <c r="H141" s="220"/>
      <c r="I141" s="221" t="str">
        <f>C146</f>
        <v>井原　厳</v>
      </c>
      <c r="J141" s="219"/>
      <c r="K141" s="219"/>
      <c r="L141" s="220"/>
      <c r="M141" s="221" t="str">
        <f>C149</f>
        <v>加藤淳二</v>
      </c>
      <c r="N141" s="219"/>
      <c r="O141" s="219"/>
      <c r="P141" s="220"/>
      <c r="Q141" s="221" t="str">
        <f>C152</f>
        <v>三木空翔</v>
      </c>
      <c r="R141" s="219"/>
      <c r="S141" s="219"/>
      <c r="T141" s="220"/>
      <c r="U141" s="221" t="str">
        <f>C155</f>
        <v>神野　徹</v>
      </c>
      <c r="V141" s="219"/>
      <c r="W141" s="219"/>
      <c r="X141" s="219"/>
      <c r="Y141" s="221" t="str">
        <f>C158</f>
        <v>橋本奈美</v>
      </c>
      <c r="Z141" s="219"/>
      <c r="AA141" s="219"/>
      <c r="AB141" s="222"/>
      <c r="AC141" s="204" t="s">
        <v>0</v>
      </c>
      <c r="AD141" s="205"/>
      <c r="AE141" s="205"/>
      <c r="AF141" s="206"/>
      <c r="AG141" s="38"/>
      <c r="AH141" s="357" t="s">
        <v>2</v>
      </c>
      <c r="AI141" s="358"/>
      <c r="AJ141" s="381" t="s">
        <v>3</v>
      </c>
      <c r="AK141" s="382"/>
      <c r="AL141" s="383"/>
      <c r="AM141" s="384" t="s">
        <v>4</v>
      </c>
      <c r="AN141" s="385"/>
      <c r="AO141" s="386"/>
      <c r="BO141" s="51"/>
      <c r="BP141" s="51"/>
      <c r="BQ141" s="51"/>
      <c r="BR141" s="51"/>
      <c r="BS141" s="51"/>
      <c r="BT141" s="51"/>
      <c r="BU141" s="51"/>
    </row>
    <row r="142" spans="2:73" ht="11.1" customHeight="1" thickBot="1" x14ac:dyDescent="0.2">
      <c r="C142" s="216"/>
      <c r="D142" s="217"/>
      <c r="E142" s="207" t="str">
        <f>C144</f>
        <v>長原正悟</v>
      </c>
      <c r="F142" s="208"/>
      <c r="G142" s="208"/>
      <c r="H142" s="209"/>
      <c r="I142" s="210" t="str">
        <f>C147</f>
        <v>鈴木克典</v>
      </c>
      <c r="J142" s="208"/>
      <c r="K142" s="208"/>
      <c r="L142" s="209"/>
      <c r="M142" s="210" t="str">
        <f>C150</f>
        <v>岸　靖仁</v>
      </c>
      <c r="N142" s="208"/>
      <c r="O142" s="208"/>
      <c r="P142" s="209"/>
      <c r="Q142" s="210" t="str">
        <f>C153</f>
        <v>続木太翔</v>
      </c>
      <c r="R142" s="208"/>
      <c r="S142" s="208"/>
      <c r="T142" s="209"/>
      <c r="U142" s="210" t="str">
        <f>C156</f>
        <v>藤枝教悦</v>
      </c>
      <c r="V142" s="208"/>
      <c r="W142" s="208"/>
      <c r="X142" s="208"/>
      <c r="Y142" s="210" t="str">
        <f>C159</f>
        <v>石川澄広</v>
      </c>
      <c r="Z142" s="208"/>
      <c r="AA142" s="208"/>
      <c r="AB142" s="223"/>
      <c r="AC142" s="211" t="s">
        <v>1</v>
      </c>
      <c r="AD142" s="212"/>
      <c r="AE142" s="212"/>
      <c r="AF142" s="213"/>
      <c r="AG142" s="38"/>
      <c r="AH142" s="49" t="s">
        <v>5</v>
      </c>
      <c r="AI142" s="48" t="s">
        <v>6</v>
      </c>
      <c r="AJ142" s="49" t="s">
        <v>17</v>
      </c>
      <c r="AK142" s="48" t="s">
        <v>7</v>
      </c>
      <c r="AL142" s="47" t="s">
        <v>8</v>
      </c>
      <c r="AM142" s="50" t="s">
        <v>17</v>
      </c>
      <c r="AN142" s="48" t="s">
        <v>7</v>
      </c>
      <c r="AO142" s="47" t="s">
        <v>8</v>
      </c>
      <c r="BO142" s="51"/>
      <c r="BP142" s="51"/>
      <c r="BQ142" s="51"/>
      <c r="BR142" s="51"/>
      <c r="BS142" s="51"/>
      <c r="BT142" s="51"/>
      <c r="BU142" s="51"/>
    </row>
    <row r="143" spans="2:73" ht="11.1" customHeight="1" x14ac:dyDescent="0.15">
      <c r="B143" s="152" t="s">
        <v>29</v>
      </c>
      <c r="C143" s="68" t="s">
        <v>66</v>
      </c>
      <c r="D143" s="69" t="s">
        <v>67</v>
      </c>
      <c r="E143" s="312"/>
      <c r="F143" s="313"/>
      <c r="G143" s="313"/>
      <c r="H143" s="314"/>
      <c r="I143" s="111">
        <v>15</v>
      </c>
      <c r="J143" s="112" t="str">
        <f>IF(I143="","","-")</f>
        <v>-</v>
      </c>
      <c r="K143" s="113">
        <v>9</v>
      </c>
      <c r="L143" s="380" t="str">
        <f>IF(I143&lt;&gt;"",IF(I143&gt;K143,IF(I144&gt;K144,"○",IF(I145&gt;K145,"○","×")),IF(I144&gt;K144,IF(I145&gt;K145,"○","×"),"×")),"")</f>
        <v>○</v>
      </c>
      <c r="M143" s="111">
        <v>16</v>
      </c>
      <c r="N143" s="114" t="str">
        <f t="shared" ref="N143:N148" si="22">IF(M143="","","-")</f>
        <v>-</v>
      </c>
      <c r="O143" s="115">
        <v>14</v>
      </c>
      <c r="P143" s="380" t="str">
        <f>IF(M143&lt;&gt;"",IF(M143&gt;O143,IF(M144&gt;O144,"○",IF(M145&gt;O145,"○","×")),IF(M144&gt;O144,IF(M145&gt;O145,"○","×"),"×")),"")</f>
        <v>○</v>
      </c>
      <c r="Q143" s="111">
        <v>15</v>
      </c>
      <c r="R143" s="114" t="str">
        <f t="shared" ref="R143:R151" si="23">IF(Q143="","","-")</f>
        <v>-</v>
      </c>
      <c r="S143" s="115">
        <v>10</v>
      </c>
      <c r="T143" s="380" t="str">
        <f>IF(Q143&lt;&gt;"",IF(Q143&gt;S143,IF(Q144&gt;S144,"○",IF(Q145&gt;S145,"○","×")),IF(Q144&gt;S144,IF(Q145&gt;S145,"○","×"),"×")),"")</f>
        <v>○</v>
      </c>
      <c r="U143" s="111">
        <v>15</v>
      </c>
      <c r="V143" s="114" t="str">
        <f t="shared" ref="V143:V154" si="24">IF(U143="","","-")</f>
        <v>-</v>
      </c>
      <c r="W143" s="115">
        <v>10</v>
      </c>
      <c r="X143" s="373" t="str">
        <f>IF(U143&lt;&gt;"",IF(U143&gt;W143,IF(U144&gt;W144,"○",IF(U145&gt;W145,"○","×")),IF(U144&gt;W144,IF(U145&gt;W145,"○","×"),"×")),"")</f>
        <v>○</v>
      </c>
      <c r="Y143" s="111">
        <v>13</v>
      </c>
      <c r="Z143" s="114" t="str">
        <f t="shared" ref="Z143:Z157" si="25">IF(Y143="","","-")</f>
        <v>-</v>
      </c>
      <c r="AA143" s="115">
        <v>15</v>
      </c>
      <c r="AB143" s="373" t="str">
        <f>IF(Y143&lt;&gt;"",IF(Y143&gt;AA143,IF(Y144&gt;AA144,"○",IF(Y145&gt;AA145,"○","×")),IF(Y144&gt;AA144,IF(Y145&gt;AA145,"○","×"),"×")),"")</f>
        <v>×</v>
      </c>
      <c r="AC143" s="351" t="s">
        <v>149</v>
      </c>
      <c r="AD143" s="352"/>
      <c r="AE143" s="352"/>
      <c r="AF143" s="353"/>
      <c r="AG143" s="116"/>
      <c r="AH143" s="117"/>
      <c r="AI143" s="118"/>
      <c r="AJ143" s="20"/>
      <c r="AK143" s="19"/>
      <c r="AL143" s="119"/>
      <c r="AM143" s="120"/>
      <c r="AN143" s="118"/>
      <c r="AO143" s="119"/>
      <c r="BO143" s="51"/>
      <c r="BP143" s="51"/>
      <c r="BQ143" s="51"/>
      <c r="BR143" s="51"/>
      <c r="BS143" s="51"/>
      <c r="BT143" s="51"/>
      <c r="BU143" s="51"/>
    </row>
    <row r="144" spans="2:73" ht="11.1" customHeight="1" x14ac:dyDescent="0.15">
      <c r="B144" s="234" t="s">
        <v>88</v>
      </c>
      <c r="C144" s="68" t="s">
        <v>68</v>
      </c>
      <c r="D144" s="69" t="s">
        <v>67</v>
      </c>
      <c r="E144" s="315"/>
      <c r="F144" s="316"/>
      <c r="G144" s="316"/>
      <c r="H144" s="317"/>
      <c r="I144" s="111">
        <v>15</v>
      </c>
      <c r="J144" s="112" t="str">
        <f>IF(I144="","","-")</f>
        <v>-</v>
      </c>
      <c r="K144" s="121">
        <v>9</v>
      </c>
      <c r="L144" s="327"/>
      <c r="M144" s="111">
        <v>6</v>
      </c>
      <c r="N144" s="112" t="str">
        <f t="shared" si="22"/>
        <v>-</v>
      </c>
      <c r="O144" s="113">
        <v>15</v>
      </c>
      <c r="P144" s="327"/>
      <c r="Q144" s="111">
        <v>15</v>
      </c>
      <c r="R144" s="112" t="str">
        <f t="shared" si="23"/>
        <v>-</v>
      </c>
      <c r="S144" s="113">
        <v>13</v>
      </c>
      <c r="T144" s="327"/>
      <c r="U144" s="111">
        <v>12</v>
      </c>
      <c r="V144" s="112" t="str">
        <f t="shared" si="24"/>
        <v>-</v>
      </c>
      <c r="W144" s="113">
        <v>15</v>
      </c>
      <c r="X144" s="330"/>
      <c r="Y144" s="111">
        <v>13</v>
      </c>
      <c r="Z144" s="112" t="str">
        <f t="shared" si="25"/>
        <v>-</v>
      </c>
      <c r="AA144" s="113">
        <v>15</v>
      </c>
      <c r="AB144" s="330"/>
      <c r="AC144" s="354"/>
      <c r="AD144" s="355"/>
      <c r="AE144" s="355"/>
      <c r="AF144" s="356"/>
      <c r="AG144" s="122"/>
      <c r="AH144" s="117">
        <f>COUNTIF(E143:AB145,"○")</f>
        <v>4</v>
      </c>
      <c r="AI144" s="118">
        <f>COUNTIF(E143:AB145,"×")</f>
        <v>1</v>
      </c>
      <c r="AJ144" s="20">
        <f>(IF((E143&gt;G143),1,0))+(IF((E144&gt;G144),1,0))+(IF((E145&gt;G145),1,0))+(IF((I143&gt;K143),1,0))+(IF((I144&gt;K144),1,0))+(IF((I145&gt;K145),1,0))+(IF((M143&gt;O143),1,0))+(IF((M144&gt;O144),1,0))+(IF((M145&gt;O145),1,0))+(IF((Q143&gt;S143),1,0))+(IF((Q144&gt;S144),1,0))+(IF((Q145&gt;S145),1,0))+(IF((U143&gt;W143),1,0))+(IF((U144&gt;W144),1,0))+(IF((U145&gt;W145),1,0))+(IF((Y143&gt;AA143),1,0))+(IF((Y144&gt;AA144),1,0))+(IF((Y145&gt;AA145),1,0))</f>
        <v>8</v>
      </c>
      <c r="AK144" s="19">
        <f>(IF((E143&lt;G143),1,0))+(IF((E144&lt;G144),1,0))+(IF((E145&lt;G145),1,0))+(IF((I143&lt;K143),1,0))+(IF((I144&lt;K144),1,0))+(IF((I145&lt;K145),1,0))+(IF((M143&lt;O143),1,0))+(IF((M144&lt;O144),1,0))+(IF((M145&lt;O145),1,0))+(IF((Q143&lt;S143),1,0))+(IF((Q144&lt;S144),1,0))+(IF((Q145&lt;S145),1,0))+(IF((U143&lt;W143),1,0))+(IF((U144&lt;W144),1,0))+(IF((U145&lt;W145),1,0))+(IF((Y143&lt;AA143),1,0))+(IF((Y144&lt;AA144),1,0))+(IF((Y145&lt;AA145),1,0))</f>
        <v>4</v>
      </c>
      <c r="AL144" s="123">
        <f>AJ144-AK144</f>
        <v>4</v>
      </c>
      <c r="AM144" s="120">
        <f>SUM(E143:E145,I143:I145,M143:M145,Q143:Q145,U143:U145,Y143:Y145)</f>
        <v>165</v>
      </c>
      <c r="AN144" s="118">
        <f>SUM(G143:G145,K143:K145,O143:O145,S143:S145,W143:W145,AA143:AA145)</f>
        <v>146</v>
      </c>
      <c r="AO144" s="119">
        <f>AM144-AN144</f>
        <v>19</v>
      </c>
      <c r="BO144" s="51"/>
      <c r="BP144" s="51"/>
      <c r="BQ144" s="51"/>
      <c r="BR144" s="51"/>
      <c r="BS144" s="51"/>
      <c r="BT144" s="51"/>
      <c r="BU144" s="51"/>
    </row>
    <row r="145" spans="2:73" ht="11.1" customHeight="1" x14ac:dyDescent="0.15">
      <c r="B145" s="234"/>
      <c r="C145" s="71"/>
      <c r="D145" s="72"/>
      <c r="E145" s="318"/>
      <c r="F145" s="319"/>
      <c r="G145" s="319"/>
      <c r="H145" s="320"/>
      <c r="I145" s="124"/>
      <c r="J145" s="112" t="str">
        <f>IF(I145="","","-")</f>
        <v/>
      </c>
      <c r="K145" s="125"/>
      <c r="L145" s="328"/>
      <c r="M145" s="124">
        <v>15</v>
      </c>
      <c r="N145" s="126" t="str">
        <f t="shared" si="22"/>
        <v>-</v>
      </c>
      <c r="O145" s="125">
        <v>13</v>
      </c>
      <c r="P145" s="327"/>
      <c r="Q145" s="111"/>
      <c r="R145" s="112" t="str">
        <f t="shared" si="23"/>
        <v/>
      </c>
      <c r="S145" s="113"/>
      <c r="T145" s="327"/>
      <c r="U145" s="111">
        <v>15</v>
      </c>
      <c r="V145" s="112" t="str">
        <f t="shared" si="24"/>
        <v>-</v>
      </c>
      <c r="W145" s="113">
        <v>8</v>
      </c>
      <c r="X145" s="330"/>
      <c r="Y145" s="111"/>
      <c r="Z145" s="112" t="str">
        <f t="shared" si="25"/>
        <v/>
      </c>
      <c r="AA145" s="113"/>
      <c r="AB145" s="330"/>
      <c r="AC145" s="6">
        <f>AH144</f>
        <v>4</v>
      </c>
      <c r="AD145" s="127" t="s">
        <v>9</v>
      </c>
      <c r="AE145" s="5">
        <f>AI144</f>
        <v>1</v>
      </c>
      <c r="AF145" s="4" t="s">
        <v>6</v>
      </c>
      <c r="AG145" s="116"/>
      <c r="AH145" s="117"/>
      <c r="AI145" s="118"/>
      <c r="AJ145" s="20"/>
      <c r="AK145" s="19"/>
      <c r="AL145" s="119"/>
      <c r="AM145" s="120"/>
      <c r="AN145" s="118"/>
      <c r="AO145" s="119"/>
      <c r="BO145" s="51"/>
      <c r="BP145" s="51"/>
      <c r="BQ145" s="51"/>
      <c r="BR145" s="51"/>
      <c r="BS145" s="51"/>
      <c r="BT145" s="51"/>
      <c r="BU145" s="51"/>
    </row>
    <row r="146" spans="2:73" ht="11.1" customHeight="1" x14ac:dyDescent="0.15">
      <c r="B146" s="152" t="s">
        <v>29</v>
      </c>
      <c r="C146" s="68" t="s">
        <v>75</v>
      </c>
      <c r="D146" s="73" t="s">
        <v>76</v>
      </c>
      <c r="E146" s="128">
        <f>IF(K143="","",K143)</f>
        <v>9</v>
      </c>
      <c r="F146" s="112" t="str">
        <f t="shared" ref="F146:F160" si="26">IF(E146="","","-")</f>
        <v>-</v>
      </c>
      <c r="G146" s="159">
        <f>IF(I143="","",I143)</f>
        <v>15</v>
      </c>
      <c r="H146" s="321" t="str">
        <f>IF(L143="","",IF(L143="○","×",IF(L143="×","○")))</f>
        <v>×</v>
      </c>
      <c r="I146" s="323"/>
      <c r="J146" s="324"/>
      <c r="K146" s="324"/>
      <c r="L146" s="325"/>
      <c r="M146" s="111">
        <v>5</v>
      </c>
      <c r="N146" s="112" t="str">
        <f t="shared" si="22"/>
        <v>-</v>
      </c>
      <c r="O146" s="113">
        <v>15</v>
      </c>
      <c r="P146" s="334" t="str">
        <f>IF(M146&lt;&gt;"",IF(M146&gt;O146,IF(M147&gt;O147,"○",IF(M148&gt;O148,"○","×")),IF(M147&gt;O147,IF(M148&gt;O148,"○","×"),"×")),"")</f>
        <v>×</v>
      </c>
      <c r="Q146" s="129">
        <v>12</v>
      </c>
      <c r="R146" s="130" t="str">
        <f t="shared" si="23"/>
        <v>-</v>
      </c>
      <c r="S146" s="131">
        <v>15</v>
      </c>
      <c r="T146" s="334" t="str">
        <f>IF(Q146&lt;&gt;"",IF(Q146&gt;S146,IF(Q147&gt;S147,"○",IF(Q148&gt;S148,"○","×")),IF(Q147&gt;S147,IF(Q148&gt;S148,"○","×"),"×")),"")</f>
        <v>×</v>
      </c>
      <c r="U146" s="129">
        <v>15</v>
      </c>
      <c r="V146" s="130" t="str">
        <f t="shared" si="24"/>
        <v>-</v>
      </c>
      <c r="W146" s="131">
        <v>10</v>
      </c>
      <c r="X146" s="329" t="str">
        <f>IF(U146&lt;&gt;"",IF(U146&gt;W146,IF(U147&gt;W147,"○",IF(U148&gt;W148,"○","×")),IF(U147&gt;W147,IF(U148&gt;W148,"○","×"),"×")),"")</f>
        <v>×</v>
      </c>
      <c r="Y146" s="129">
        <v>11</v>
      </c>
      <c r="Z146" s="130" t="str">
        <f t="shared" si="25"/>
        <v>-</v>
      </c>
      <c r="AA146" s="131">
        <v>15</v>
      </c>
      <c r="AB146" s="329" t="str">
        <f>IF(Y146&lt;&gt;"",IF(Y146&gt;AA146,IF(Y147&gt;AA147,"○",IF(Y148&gt;AA148,"○","×")),IF(Y147&gt;AA147,IF(Y148&gt;AA148,"○","×"),"×")),"")</f>
        <v>×</v>
      </c>
      <c r="AC146" s="359" t="s">
        <v>150</v>
      </c>
      <c r="AD146" s="360"/>
      <c r="AE146" s="360"/>
      <c r="AF146" s="361"/>
      <c r="AG146" s="116"/>
      <c r="AH146" s="132"/>
      <c r="AI146" s="133"/>
      <c r="AJ146" s="36"/>
      <c r="AK146" s="35"/>
      <c r="AL146" s="134"/>
      <c r="AM146" s="135"/>
      <c r="AN146" s="133"/>
      <c r="AO146" s="134"/>
      <c r="BO146" s="51"/>
      <c r="BP146" s="51"/>
      <c r="BQ146" s="51"/>
      <c r="BR146" s="51"/>
      <c r="BS146" s="51"/>
      <c r="BT146" s="51"/>
      <c r="BU146" s="51"/>
    </row>
    <row r="147" spans="2:73" ht="11.1" customHeight="1" x14ac:dyDescent="0.15">
      <c r="B147" s="234" t="s">
        <v>88</v>
      </c>
      <c r="C147" s="68" t="s">
        <v>77</v>
      </c>
      <c r="D147" s="69" t="s">
        <v>76</v>
      </c>
      <c r="E147" s="128">
        <f>IF(K144="","",K144)</f>
        <v>9</v>
      </c>
      <c r="F147" s="112" t="str">
        <f t="shared" si="26"/>
        <v>-</v>
      </c>
      <c r="G147" s="159">
        <f>IF(I144="","",I144)</f>
        <v>15</v>
      </c>
      <c r="H147" s="322" t="str">
        <f>IF(J144="","",J144)</f>
        <v>-</v>
      </c>
      <c r="I147" s="326"/>
      <c r="J147" s="316"/>
      <c r="K147" s="316"/>
      <c r="L147" s="317"/>
      <c r="M147" s="111">
        <v>8</v>
      </c>
      <c r="N147" s="112" t="str">
        <f t="shared" si="22"/>
        <v>-</v>
      </c>
      <c r="O147" s="113">
        <v>15</v>
      </c>
      <c r="P147" s="327"/>
      <c r="Q147" s="111">
        <v>12</v>
      </c>
      <c r="R147" s="112" t="str">
        <f t="shared" si="23"/>
        <v>-</v>
      </c>
      <c r="S147" s="113">
        <v>15</v>
      </c>
      <c r="T147" s="327"/>
      <c r="U147" s="111">
        <v>11</v>
      </c>
      <c r="V147" s="112" t="str">
        <f t="shared" si="24"/>
        <v>-</v>
      </c>
      <c r="W147" s="113">
        <v>15</v>
      </c>
      <c r="X147" s="330"/>
      <c r="Y147" s="111">
        <v>9</v>
      </c>
      <c r="Z147" s="112" t="str">
        <f t="shared" si="25"/>
        <v>-</v>
      </c>
      <c r="AA147" s="113">
        <v>15</v>
      </c>
      <c r="AB147" s="330"/>
      <c r="AC147" s="354"/>
      <c r="AD147" s="355"/>
      <c r="AE147" s="355"/>
      <c r="AF147" s="356"/>
      <c r="AG147" s="122"/>
      <c r="AH147" s="117">
        <f>COUNTIF(E146:AB148,"○")</f>
        <v>0</v>
      </c>
      <c r="AI147" s="118">
        <f>COUNTIF(E146:AB148,"×")</f>
        <v>5</v>
      </c>
      <c r="AJ147" s="20">
        <f>(IF((E146&gt;G146),1,0))+(IF((E147&gt;G147),1,0))+(IF((E148&gt;G148),1,0))+(IF((I146&gt;K146),1,0))+(IF((I147&gt;K147),1,0))+(IF((I148&gt;K148),1,0))+(IF((M146&gt;O146),1,0))+(IF((M147&gt;O147),1,0))+(IF((M148&gt;O148),1,0))+(IF((Q146&gt;S146),1,0))+(IF((Q147&gt;S147),1,0))+(IF((Q148&gt;S148),1,0))+(IF((U146&gt;W146),1,0))+(IF((U147&gt;W147),1,0))+(IF((U148&gt;W148),1,0))+(IF((Y146&gt;AA146),1,0))+(IF((Y147&gt;AA147),1,0))+(IF((Y148&gt;AA148),1,0))</f>
        <v>1</v>
      </c>
      <c r="AK147" s="19">
        <f>(IF((E146&lt;G146),1,0))+(IF((E147&lt;G147),1,0))+(IF((E148&lt;G148),1,0))+(IF((I146&lt;K146),1,0))+(IF((I147&lt;K147),1,0))+(IF((I148&lt;K148),1,0))+(IF((M146&lt;O146),1,0))+(IF((M147&lt;O147),1,0))+(IF((M148&lt;O148),1,0))+(IF((Q146&lt;S146),1,0))+(IF((Q147&lt;S147),1,0))+(IF((Q148&lt;S148),1,0))+(IF((U146&lt;W146),1,0))+(IF((U147&lt;W147),1,0))+(IF((U148&lt;W148),1,0))+(IF((Y146&lt;AA146),1,0))+(IF((Y147&lt;AA147),1,0))+(IF((Y148&lt;AA148),1,0))</f>
        <v>10</v>
      </c>
      <c r="AL147" s="123">
        <f>AJ147-AK147</f>
        <v>-9</v>
      </c>
      <c r="AM147" s="120">
        <f>SUM(E146:E148,I146:I148,M146:M148,Q146:Q148,U146:U148,Y146:Y148)</f>
        <v>116</v>
      </c>
      <c r="AN147" s="118">
        <f>SUM(G146:G148,K146:K148,O146:O148,S146:S148,W146:W148,AA146:AA148)</f>
        <v>162</v>
      </c>
      <c r="AO147" s="119">
        <f>AM147-AN147</f>
        <v>-46</v>
      </c>
      <c r="BO147" s="51"/>
      <c r="BP147" s="51"/>
      <c r="BQ147" s="51"/>
      <c r="BR147" s="51"/>
      <c r="BS147" s="51"/>
      <c r="BT147" s="51"/>
      <c r="BU147" s="51"/>
    </row>
    <row r="148" spans="2:73" ht="11.1" customHeight="1" x14ac:dyDescent="0.15">
      <c r="B148" s="234"/>
      <c r="C148" s="71"/>
      <c r="D148" s="74"/>
      <c r="E148" s="136" t="str">
        <f>IF(K145="","",K145)</f>
        <v/>
      </c>
      <c r="F148" s="112" t="str">
        <f t="shared" si="26"/>
        <v/>
      </c>
      <c r="G148" s="137" t="str">
        <f>IF(I145="","",I145)</f>
        <v/>
      </c>
      <c r="H148" s="332" t="str">
        <f>IF(J145="","",J145)</f>
        <v/>
      </c>
      <c r="I148" s="333"/>
      <c r="J148" s="319"/>
      <c r="K148" s="319"/>
      <c r="L148" s="320"/>
      <c r="M148" s="124"/>
      <c r="N148" s="112" t="str">
        <f t="shared" si="22"/>
        <v/>
      </c>
      <c r="O148" s="125"/>
      <c r="P148" s="328"/>
      <c r="Q148" s="124"/>
      <c r="R148" s="126" t="str">
        <f t="shared" si="23"/>
        <v/>
      </c>
      <c r="S148" s="125"/>
      <c r="T148" s="328"/>
      <c r="U148" s="124">
        <v>15</v>
      </c>
      <c r="V148" s="126" t="str">
        <f t="shared" si="24"/>
        <v>-</v>
      </c>
      <c r="W148" s="125">
        <v>17</v>
      </c>
      <c r="X148" s="330"/>
      <c r="Y148" s="124"/>
      <c r="Z148" s="126" t="str">
        <f t="shared" si="25"/>
        <v/>
      </c>
      <c r="AA148" s="125"/>
      <c r="AB148" s="330"/>
      <c r="AC148" s="6">
        <f>AH147</f>
        <v>0</v>
      </c>
      <c r="AD148" s="127" t="s">
        <v>9</v>
      </c>
      <c r="AE148" s="5">
        <f>AI147</f>
        <v>5</v>
      </c>
      <c r="AF148" s="4" t="s">
        <v>6</v>
      </c>
      <c r="AG148" s="116"/>
      <c r="AH148" s="138"/>
      <c r="AI148" s="139"/>
      <c r="AJ148" s="11"/>
      <c r="AK148" s="10"/>
      <c r="AL148" s="140"/>
      <c r="AM148" s="141"/>
      <c r="AN148" s="139"/>
      <c r="AO148" s="140"/>
      <c r="BO148" s="51"/>
      <c r="BP148" s="51"/>
      <c r="BQ148" s="51"/>
      <c r="BR148" s="51"/>
      <c r="BS148" s="51"/>
      <c r="BT148" s="51"/>
      <c r="BU148" s="51"/>
    </row>
    <row r="149" spans="2:73" ht="11.1" customHeight="1" x14ac:dyDescent="0.15">
      <c r="B149" s="152" t="s">
        <v>29</v>
      </c>
      <c r="C149" s="75" t="s">
        <v>78</v>
      </c>
      <c r="D149" s="69" t="s">
        <v>62</v>
      </c>
      <c r="E149" s="128">
        <f>IF(O143="","",O143)</f>
        <v>14</v>
      </c>
      <c r="F149" s="130" t="str">
        <f t="shared" si="26"/>
        <v>-</v>
      </c>
      <c r="G149" s="159">
        <f>IF(M143="","",M143)</f>
        <v>16</v>
      </c>
      <c r="H149" s="321" t="str">
        <f>IF(P143="","",IF(P143="○","×",IF(P143="×","○")))</f>
        <v>×</v>
      </c>
      <c r="I149" s="142">
        <f>IF(O146="","",O146)</f>
        <v>15</v>
      </c>
      <c r="J149" s="112" t="str">
        <f t="shared" ref="J149:J160" si="27">IF(I149="","","-")</f>
        <v>-</v>
      </c>
      <c r="K149" s="159">
        <f>IF(M146="","",M146)</f>
        <v>5</v>
      </c>
      <c r="L149" s="321" t="str">
        <f>IF(P146="","",IF(P146="○","×",IF(P146="×","○")))</f>
        <v>○</v>
      </c>
      <c r="M149" s="323"/>
      <c r="N149" s="324"/>
      <c r="O149" s="324"/>
      <c r="P149" s="325"/>
      <c r="Q149" s="111">
        <v>16</v>
      </c>
      <c r="R149" s="112" t="str">
        <f t="shared" si="23"/>
        <v>-</v>
      </c>
      <c r="S149" s="113">
        <v>14</v>
      </c>
      <c r="T149" s="327" t="str">
        <f>IF(Q149&lt;&gt;"",IF(Q149&gt;S149,IF(Q150&gt;S150,"○",IF(Q151&gt;S151,"○","×")),IF(Q150&gt;S150,IF(Q151&gt;S151,"○","×"),"×")),"")</f>
        <v>○</v>
      </c>
      <c r="U149" s="111">
        <v>15</v>
      </c>
      <c r="V149" s="112" t="str">
        <f t="shared" si="24"/>
        <v>-</v>
      </c>
      <c r="W149" s="113">
        <v>17</v>
      </c>
      <c r="X149" s="329" t="str">
        <f>IF(U149&lt;&gt;"",IF(U149&gt;W149,IF(U150&gt;W150,"○",IF(U151&gt;W151,"○","×")),IF(U150&gt;W150,IF(U151&gt;W151,"○","×"),"×")),"")</f>
        <v>○</v>
      </c>
      <c r="Y149" s="111">
        <v>11</v>
      </c>
      <c r="Z149" s="112" t="str">
        <f t="shared" si="25"/>
        <v>-</v>
      </c>
      <c r="AA149" s="113">
        <v>15</v>
      </c>
      <c r="AB149" s="329" t="str">
        <f>IF(Y149&lt;&gt;"",IF(Y149&gt;AA149,IF(Y150&gt;AA150,"○",IF(Y151&gt;AA151,"○","×")),IF(Y150&gt;AA150,IF(Y151&gt;AA151,"○","×"),"×")),"")</f>
        <v>×</v>
      </c>
      <c r="AC149" s="359" t="s">
        <v>151</v>
      </c>
      <c r="AD149" s="360"/>
      <c r="AE149" s="360"/>
      <c r="AF149" s="361"/>
      <c r="AG149" s="116"/>
      <c r="AH149" s="117"/>
      <c r="AI149" s="118"/>
      <c r="AJ149" s="20"/>
      <c r="AK149" s="19"/>
      <c r="AL149" s="119"/>
      <c r="AM149" s="120"/>
      <c r="AN149" s="118"/>
      <c r="AO149" s="119"/>
      <c r="BO149" s="51"/>
      <c r="BP149" s="51"/>
      <c r="BQ149" s="51"/>
      <c r="BR149" s="51"/>
      <c r="BS149" s="51"/>
      <c r="BT149" s="51"/>
      <c r="BU149" s="51"/>
    </row>
    <row r="150" spans="2:73" ht="11.1" customHeight="1" x14ac:dyDescent="0.15">
      <c r="B150" s="234" t="s">
        <v>88</v>
      </c>
      <c r="C150" s="75" t="s">
        <v>79</v>
      </c>
      <c r="D150" s="69" t="s">
        <v>62</v>
      </c>
      <c r="E150" s="128">
        <f>IF(O144="","",O144)</f>
        <v>15</v>
      </c>
      <c r="F150" s="112" t="str">
        <f t="shared" si="26"/>
        <v>-</v>
      </c>
      <c r="G150" s="159">
        <f>IF(M144="","",M144)</f>
        <v>6</v>
      </c>
      <c r="H150" s="322" t="str">
        <f>IF(J147="","",J147)</f>
        <v/>
      </c>
      <c r="I150" s="142">
        <f>IF(O147="","",O147)</f>
        <v>15</v>
      </c>
      <c r="J150" s="112" t="str">
        <f t="shared" si="27"/>
        <v>-</v>
      </c>
      <c r="K150" s="159">
        <f>IF(M147="","",M147)</f>
        <v>8</v>
      </c>
      <c r="L150" s="322" t="str">
        <f>IF(N147="","",N147)</f>
        <v>-</v>
      </c>
      <c r="M150" s="326"/>
      <c r="N150" s="316"/>
      <c r="O150" s="316"/>
      <c r="P150" s="317"/>
      <c r="Q150" s="111">
        <v>15</v>
      </c>
      <c r="R150" s="112" t="str">
        <f t="shared" si="23"/>
        <v>-</v>
      </c>
      <c r="S150" s="113">
        <v>8</v>
      </c>
      <c r="T150" s="327"/>
      <c r="U150" s="111">
        <v>15</v>
      </c>
      <c r="V150" s="112" t="str">
        <f t="shared" si="24"/>
        <v>-</v>
      </c>
      <c r="W150" s="113">
        <v>5</v>
      </c>
      <c r="X150" s="330"/>
      <c r="Y150" s="111">
        <v>15</v>
      </c>
      <c r="Z150" s="112" t="str">
        <f t="shared" si="25"/>
        <v>-</v>
      </c>
      <c r="AA150" s="113">
        <v>12</v>
      </c>
      <c r="AB150" s="330"/>
      <c r="AC150" s="354"/>
      <c r="AD150" s="355"/>
      <c r="AE150" s="355"/>
      <c r="AF150" s="356"/>
      <c r="AG150" s="122"/>
      <c r="AH150" s="117">
        <f>COUNTIF(E149:AB151,"○")</f>
        <v>3</v>
      </c>
      <c r="AI150" s="118">
        <f>COUNTIF(E149:AB151,"×")</f>
        <v>2</v>
      </c>
      <c r="AJ150" s="20">
        <f>(IF((E149&gt;G149),1,0))+(IF((E150&gt;G150),1,0))+(IF((E151&gt;G151),1,0))+(IF((I149&gt;K149),1,0))+(IF((I150&gt;K150),1,0))+(IF((I151&gt;K151),1,0))+(IF((M149&gt;O149),1,0))+(IF((M150&gt;O150),1,0))+(IF((M151&gt;O151),1,0))+(IF((Q149&gt;S149),1,0))+(IF((Q150&gt;S150),1,0))+(IF((Q151&gt;S151),1,0))+(IF((U149&gt;W149),1,0))+(IF((U150&gt;W150),1,0))+(IF((U151&gt;W151),1,0))+(IF((Y149&gt;AA149),1,0))+(IF((Y150&gt;AA150),1,0))+(IF((Y151&gt;AA151),1,0))</f>
        <v>8</v>
      </c>
      <c r="AK150" s="19">
        <f>(IF((E149&lt;G149),1,0))+(IF((E150&lt;G150),1,0))+(IF((E151&lt;G151),1,0))+(IF((I149&lt;K149),1,0))+(IF((I150&lt;K150),1,0))+(IF((I151&lt;K151),1,0))+(IF((M149&lt;O149),1,0))+(IF((M150&lt;O150),1,0))+(IF((M151&lt;O151),1,0))+(IF((Q149&lt;S149),1,0))+(IF((Q150&lt;S150),1,0))+(IF((Q151&lt;S151),1,0))+(IF((U149&lt;W149),1,0))+(IF((U150&lt;W150),1,0))+(IF((U151&lt;W151),1,0))+(IF((Y149&lt;AA149),1,0))+(IF((Y150&lt;AA150),1,0))+(IF((Y151&lt;AA151),1,0))</f>
        <v>5</v>
      </c>
      <c r="AL150" s="123">
        <f>AJ150-AK150</f>
        <v>3</v>
      </c>
      <c r="AM150" s="120">
        <f>SUM(E149:E151,I149:I151,M149:M151,Q149:Q151,U149:U151,Y149:Y151)</f>
        <v>190</v>
      </c>
      <c r="AN150" s="118">
        <f>SUM(G149:G151,K149:K151,O149:O151,S149:S151,W149:W151,AA149:AA151)</f>
        <v>149</v>
      </c>
      <c r="AO150" s="119">
        <f>AM150-AN150</f>
        <v>41</v>
      </c>
      <c r="BO150" s="51"/>
      <c r="BP150" s="51"/>
      <c r="BQ150" s="51"/>
      <c r="BR150" s="51"/>
      <c r="BS150" s="51"/>
      <c r="BT150" s="51"/>
      <c r="BU150" s="51"/>
    </row>
    <row r="151" spans="2:73" ht="11.1" customHeight="1" x14ac:dyDescent="0.15">
      <c r="B151" s="234"/>
      <c r="C151" s="71"/>
      <c r="D151" s="72"/>
      <c r="E151" s="128">
        <f>IF(O145="","",O145)</f>
        <v>13</v>
      </c>
      <c r="F151" s="112" t="str">
        <f t="shared" si="26"/>
        <v>-</v>
      </c>
      <c r="G151" s="159">
        <f>IF(M145="","",M145)</f>
        <v>15</v>
      </c>
      <c r="H151" s="322" t="str">
        <f>IF(J148="","",J148)</f>
        <v/>
      </c>
      <c r="I151" s="142" t="str">
        <f>IF(O148="","",O148)</f>
        <v/>
      </c>
      <c r="J151" s="112" t="str">
        <f t="shared" si="27"/>
        <v/>
      </c>
      <c r="K151" s="159" t="str">
        <f>IF(M148="","",M148)</f>
        <v/>
      </c>
      <c r="L151" s="322" t="str">
        <f>IF(N148="","",N148)</f>
        <v/>
      </c>
      <c r="M151" s="326"/>
      <c r="N151" s="316"/>
      <c r="O151" s="316"/>
      <c r="P151" s="317"/>
      <c r="Q151" s="111"/>
      <c r="R151" s="112" t="str">
        <f t="shared" si="23"/>
        <v/>
      </c>
      <c r="S151" s="113"/>
      <c r="T151" s="328"/>
      <c r="U151" s="111">
        <v>15</v>
      </c>
      <c r="V151" s="112" t="str">
        <f t="shared" si="24"/>
        <v>-</v>
      </c>
      <c r="W151" s="113">
        <v>10</v>
      </c>
      <c r="X151" s="331"/>
      <c r="Y151" s="111">
        <v>16</v>
      </c>
      <c r="Z151" s="112" t="str">
        <f t="shared" si="25"/>
        <v>-</v>
      </c>
      <c r="AA151" s="113">
        <v>18</v>
      </c>
      <c r="AB151" s="331"/>
      <c r="AC151" s="6">
        <f>AH150</f>
        <v>3</v>
      </c>
      <c r="AD151" s="127" t="s">
        <v>9</v>
      </c>
      <c r="AE151" s="5">
        <f>AI150</f>
        <v>2</v>
      </c>
      <c r="AF151" s="4" t="s">
        <v>6</v>
      </c>
      <c r="AG151" s="116"/>
      <c r="AH151" s="117"/>
      <c r="AI151" s="118"/>
      <c r="AJ151" s="20"/>
      <c r="AK151" s="19"/>
      <c r="AL151" s="119"/>
      <c r="AM151" s="120"/>
      <c r="AN151" s="118"/>
      <c r="AO151" s="119"/>
      <c r="BO151" s="51"/>
      <c r="BP151" s="51"/>
      <c r="BQ151" s="51"/>
      <c r="BR151" s="51"/>
      <c r="BS151" s="51"/>
      <c r="BT151" s="51"/>
      <c r="BU151" s="51"/>
    </row>
    <row r="152" spans="2:73" ht="11.1" customHeight="1" x14ac:dyDescent="0.15">
      <c r="B152" s="152" t="s">
        <v>29</v>
      </c>
      <c r="C152" s="68" t="s">
        <v>80</v>
      </c>
      <c r="D152" s="88" t="s">
        <v>81</v>
      </c>
      <c r="E152" s="143">
        <f>IF(S143="","",S143)</f>
        <v>10</v>
      </c>
      <c r="F152" s="130" t="str">
        <f t="shared" si="26"/>
        <v>-</v>
      </c>
      <c r="G152" s="158">
        <f>IF(Q143="","",Q143)</f>
        <v>15</v>
      </c>
      <c r="H152" s="335" t="str">
        <f>IF(T143="","",IF(T143="○","×",IF(T143="×","○")))</f>
        <v>×</v>
      </c>
      <c r="I152" s="144">
        <f>IF(S146="","",S146)</f>
        <v>15</v>
      </c>
      <c r="J152" s="130" t="str">
        <f t="shared" si="27"/>
        <v>-</v>
      </c>
      <c r="K152" s="158">
        <f>IF(Q146="","",Q146)</f>
        <v>12</v>
      </c>
      <c r="L152" s="321" t="str">
        <f>IF(T146="","",IF(T146="○","×",IF(T146="×","○")))</f>
        <v>○</v>
      </c>
      <c r="M152" s="158">
        <f>IF(S149="","",S149)</f>
        <v>14</v>
      </c>
      <c r="N152" s="130" t="str">
        <f t="shared" ref="N152:N160" si="28">IF(M152="","","-")</f>
        <v>-</v>
      </c>
      <c r="O152" s="158">
        <f>IF(Q149="","",Q149)</f>
        <v>16</v>
      </c>
      <c r="P152" s="321" t="str">
        <f>IF(T149="","",IF(T149="○","×",IF(T149="×","○")))</f>
        <v>×</v>
      </c>
      <c r="Q152" s="323"/>
      <c r="R152" s="324"/>
      <c r="S152" s="324"/>
      <c r="T152" s="325"/>
      <c r="U152" s="129">
        <v>17</v>
      </c>
      <c r="V152" s="130" t="str">
        <f t="shared" si="24"/>
        <v>-</v>
      </c>
      <c r="W152" s="131">
        <v>19</v>
      </c>
      <c r="X152" s="330" t="str">
        <f>IF(U152&lt;&gt;"",IF(U152&gt;W152,IF(U153&gt;W153,"○",IF(U154&gt;W154,"○","×")),IF(U153&gt;W153,IF(U154&gt;W154,"○","×"),"×")),"")</f>
        <v>×</v>
      </c>
      <c r="Y152" s="129">
        <v>12</v>
      </c>
      <c r="Z152" s="130" t="str">
        <f t="shared" si="25"/>
        <v>-</v>
      </c>
      <c r="AA152" s="131">
        <v>15</v>
      </c>
      <c r="AB152" s="330" t="str">
        <f>IF(Y152&lt;&gt;"",IF(Y152&gt;AA152,IF(Y153&gt;AA153,"○",IF(Y154&gt;AA154,"○","×")),IF(Y153&gt;AA153,IF(Y154&gt;AA154,"○","×"),"×")),"")</f>
        <v>×</v>
      </c>
      <c r="AC152" s="359" t="s">
        <v>153</v>
      </c>
      <c r="AD152" s="360"/>
      <c r="AE152" s="360"/>
      <c r="AF152" s="361"/>
      <c r="AG152" s="145"/>
      <c r="AH152" s="132"/>
      <c r="AI152" s="133"/>
      <c r="AJ152" s="36"/>
      <c r="AK152" s="35"/>
      <c r="AL152" s="134"/>
      <c r="AM152" s="135"/>
      <c r="AN152" s="133"/>
      <c r="AO152" s="134"/>
      <c r="BO152" s="51"/>
      <c r="BP152" s="51"/>
      <c r="BQ152" s="51"/>
      <c r="BR152" s="51"/>
      <c r="BS152" s="51"/>
      <c r="BT152" s="51"/>
      <c r="BU152" s="51"/>
    </row>
    <row r="153" spans="2:73" ht="11.1" customHeight="1" x14ac:dyDescent="0.15">
      <c r="B153" s="234" t="s">
        <v>88</v>
      </c>
      <c r="C153" s="68" t="s">
        <v>82</v>
      </c>
      <c r="D153" s="69" t="s">
        <v>81</v>
      </c>
      <c r="E153" s="128">
        <f>IF(S144="","",S144)</f>
        <v>13</v>
      </c>
      <c r="F153" s="112" t="str">
        <f t="shared" si="26"/>
        <v>-</v>
      </c>
      <c r="G153" s="159">
        <f>IF(Q144="","",Q144)</f>
        <v>15</v>
      </c>
      <c r="H153" s="336" t="str">
        <f>IF(J150="","",J150)</f>
        <v>-</v>
      </c>
      <c r="I153" s="142">
        <f>IF(S147="","",S147)</f>
        <v>15</v>
      </c>
      <c r="J153" s="112" t="str">
        <f t="shared" si="27"/>
        <v>-</v>
      </c>
      <c r="K153" s="159">
        <f>IF(Q147="","",Q147)</f>
        <v>12</v>
      </c>
      <c r="L153" s="322" t="str">
        <f>IF(N150="","",N150)</f>
        <v/>
      </c>
      <c r="M153" s="159">
        <f>IF(S150="","",S150)</f>
        <v>8</v>
      </c>
      <c r="N153" s="112" t="str">
        <f t="shared" si="28"/>
        <v>-</v>
      </c>
      <c r="O153" s="159">
        <f>IF(Q150="","",Q150)</f>
        <v>15</v>
      </c>
      <c r="P153" s="322" t="str">
        <f>IF(R150="","",R150)</f>
        <v>-</v>
      </c>
      <c r="Q153" s="326"/>
      <c r="R153" s="316"/>
      <c r="S153" s="316"/>
      <c r="T153" s="317"/>
      <c r="U153" s="111">
        <v>7</v>
      </c>
      <c r="V153" s="112" t="str">
        <f t="shared" si="24"/>
        <v>-</v>
      </c>
      <c r="W153" s="113">
        <v>15</v>
      </c>
      <c r="X153" s="330"/>
      <c r="Y153" s="111">
        <v>8</v>
      </c>
      <c r="Z153" s="112" t="str">
        <f t="shared" si="25"/>
        <v>-</v>
      </c>
      <c r="AA153" s="113">
        <v>15</v>
      </c>
      <c r="AB153" s="330"/>
      <c r="AC153" s="354"/>
      <c r="AD153" s="355"/>
      <c r="AE153" s="355"/>
      <c r="AF153" s="356"/>
      <c r="AG153" s="145"/>
      <c r="AH153" s="117">
        <f>COUNTIF(E152:AB154,"○")</f>
        <v>1</v>
      </c>
      <c r="AI153" s="118">
        <f>COUNTIF(E152:AB154,"×")</f>
        <v>4</v>
      </c>
      <c r="AJ153" s="20">
        <f>(IF((E152&gt;G152),1,0))+(IF((E153&gt;G153),1,0))+(IF((E154&gt;G154),1,0))+(IF((I152&gt;K152),1,0))+(IF((I153&gt;K153),1,0))+(IF((I154&gt;K154),1,0))+(IF((M152&gt;O152),1,0))+(IF((M153&gt;O153),1,0))+(IF((M154&gt;O154),1,0))+(IF((Q152&gt;S152),1,0))+(IF((Q153&gt;S153),1,0))+(IF((Q154&gt;S154),1,0))+(IF((U152&gt;W152),1,0))+(IF((U153&gt;W153),1,0))+(IF((U154&gt;W154),1,0))+(IF((Y152&gt;AA152),1,0))+(IF((Y153&gt;AA153),1,0))+(IF((Y154&gt;AA154),1,0))</f>
        <v>2</v>
      </c>
      <c r="AK153" s="19">
        <f>(IF((E152&lt;G152),1,0))+(IF((E153&lt;G153),1,0))+(IF((E154&lt;G154),1,0))+(IF((I152&lt;K152),1,0))+(IF((I153&lt;K153),1,0))+(IF((I154&lt;K154),1,0))+(IF((M152&lt;O152),1,0))+(IF((M153&lt;O153),1,0))+(IF((M154&lt;O154),1,0))+(IF((Q152&lt;S152),1,0))+(IF((Q153&lt;S153),1,0))+(IF((Q154&lt;S154),1,0))+(IF((U152&lt;W152),1,0))+(IF((U153&lt;W153),1,0))+(IF((U154&lt;W154),1,0))+(IF((Y152&lt;AA152),1,0))+(IF((Y153&lt;AA153),1,0))+(IF((Y154&lt;AA154),1,0))</f>
        <v>8</v>
      </c>
      <c r="AL153" s="123">
        <f>AJ153-AK153</f>
        <v>-6</v>
      </c>
      <c r="AM153" s="120">
        <f>SUM(E152:E154,I152:I154,M152:M154,Q152:Q154,U152:U154,Y152:Y154)</f>
        <v>119</v>
      </c>
      <c r="AN153" s="118">
        <f>SUM(G152:G154,K152:K154,O152:O154,S152:S154,W152:W154,AA152:AA154)</f>
        <v>149</v>
      </c>
      <c r="AO153" s="119">
        <f>AM153-AN153</f>
        <v>-30</v>
      </c>
      <c r="BO153" s="51"/>
      <c r="BP153" s="51"/>
      <c r="BQ153" s="51"/>
      <c r="BR153" s="51"/>
      <c r="BS153" s="51"/>
      <c r="BT153" s="51"/>
      <c r="BU153" s="51"/>
    </row>
    <row r="154" spans="2:73" ht="11.1" customHeight="1" x14ac:dyDescent="0.15">
      <c r="B154" s="234"/>
      <c r="C154" s="75"/>
      <c r="D154" s="72"/>
      <c r="E154" s="128" t="str">
        <f>IF(S145="","",S145)</f>
        <v/>
      </c>
      <c r="F154" s="112" t="str">
        <f t="shared" si="26"/>
        <v/>
      </c>
      <c r="G154" s="159" t="str">
        <f>IF(Q145="","",Q145)</f>
        <v/>
      </c>
      <c r="H154" s="336" t="str">
        <f>IF(J151="","",J151)</f>
        <v/>
      </c>
      <c r="I154" s="142" t="str">
        <f>IF(S148="","",S148)</f>
        <v/>
      </c>
      <c r="J154" s="112" t="str">
        <f t="shared" si="27"/>
        <v/>
      </c>
      <c r="K154" s="159" t="str">
        <f>IF(Q148="","",Q148)</f>
        <v/>
      </c>
      <c r="L154" s="322" t="str">
        <f>IF(N151="","",N151)</f>
        <v/>
      </c>
      <c r="M154" s="159" t="str">
        <f>IF(S151="","",S151)</f>
        <v/>
      </c>
      <c r="N154" s="112" t="str">
        <f t="shared" si="28"/>
        <v/>
      </c>
      <c r="O154" s="159" t="str">
        <f>IF(Q151="","",Q151)</f>
        <v/>
      </c>
      <c r="P154" s="322" t="str">
        <f>IF(R151="","",R151)</f>
        <v/>
      </c>
      <c r="Q154" s="326"/>
      <c r="R154" s="316"/>
      <c r="S154" s="316"/>
      <c r="T154" s="317"/>
      <c r="U154" s="111"/>
      <c r="V154" s="112" t="str">
        <f t="shared" si="24"/>
        <v/>
      </c>
      <c r="W154" s="113"/>
      <c r="X154" s="330"/>
      <c r="Y154" s="111"/>
      <c r="Z154" s="112" t="str">
        <f t="shared" si="25"/>
        <v/>
      </c>
      <c r="AA154" s="113"/>
      <c r="AB154" s="330"/>
      <c r="AC154" s="6">
        <f>AH153</f>
        <v>1</v>
      </c>
      <c r="AD154" s="127" t="s">
        <v>9</v>
      </c>
      <c r="AE154" s="5">
        <f>AI153</f>
        <v>4</v>
      </c>
      <c r="AF154" s="4" t="s">
        <v>6</v>
      </c>
      <c r="AG154" s="145"/>
      <c r="AH154" s="138"/>
      <c r="AI154" s="139"/>
      <c r="AJ154" s="11"/>
      <c r="AK154" s="10"/>
      <c r="AL154" s="140"/>
      <c r="AM154" s="141"/>
      <c r="AN154" s="139"/>
      <c r="AO154" s="140"/>
      <c r="BO154" s="51"/>
      <c r="BP154" s="51"/>
      <c r="BQ154" s="51"/>
      <c r="BR154" s="51"/>
      <c r="BS154" s="51"/>
      <c r="BT154" s="51"/>
      <c r="BU154" s="51"/>
    </row>
    <row r="155" spans="2:73" ht="11.1" customHeight="1" x14ac:dyDescent="0.15">
      <c r="B155" s="152" t="s">
        <v>29</v>
      </c>
      <c r="C155" s="76" t="s">
        <v>83</v>
      </c>
      <c r="D155" s="90" t="s">
        <v>76</v>
      </c>
      <c r="E155" s="143">
        <f>IF(W143="","",W143)</f>
        <v>10</v>
      </c>
      <c r="F155" s="130" t="str">
        <f t="shared" si="26"/>
        <v>-</v>
      </c>
      <c r="G155" s="158">
        <f>IF(U143="","",U143)</f>
        <v>15</v>
      </c>
      <c r="H155" s="339" t="str">
        <f>IF(X143="","",IF(X143="○","×",IF(X143="×","○")))</f>
        <v>×</v>
      </c>
      <c r="I155" s="144">
        <f>IF(W146="","",W146)</f>
        <v>10</v>
      </c>
      <c r="J155" s="130" t="str">
        <f t="shared" si="27"/>
        <v>-</v>
      </c>
      <c r="K155" s="158">
        <f>IF(U146="","",U146)</f>
        <v>15</v>
      </c>
      <c r="L155" s="339" t="str">
        <f>IF(X146="","",IF(X146="○","×",IF(X146="×","○")))</f>
        <v>○</v>
      </c>
      <c r="M155" s="158">
        <f>IF(W149="","",W149)</f>
        <v>17</v>
      </c>
      <c r="N155" s="130" t="str">
        <f t="shared" si="28"/>
        <v>-</v>
      </c>
      <c r="O155" s="158">
        <f>IF(U149="","",U149)</f>
        <v>15</v>
      </c>
      <c r="P155" s="339" t="str">
        <f>IF(X149="","",IF(X149="○","×",IF(X149="×","○")))</f>
        <v>×</v>
      </c>
      <c r="Q155" s="144">
        <f>IF(W152="","",W152)</f>
        <v>19</v>
      </c>
      <c r="R155" s="158" t="str">
        <f t="shared" ref="R155:R160" si="29">IF(Q155="","","-")</f>
        <v>-</v>
      </c>
      <c r="S155" s="158">
        <f>IF(U152="","",U152)</f>
        <v>17</v>
      </c>
      <c r="T155" s="339" t="str">
        <f>IF(X152="","",IF(X152="○","×",IF(X152="×","○")))</f>
        <v>○</v>
      </c>
      <c r="U155" s="323"/>
      <c r="V155" s="324"/>
      <c r="W155" s="324"/>
      <c r="X155" s="325"/>
      <c r="Y155" s="129">
        <v>15</v>
      </c>
      <c r="Z155" s="130" t="str">
        <f t="shared" si="25"/>
        <v>-</v>
      </c>
      <c r="AA155" s="131">
        <v>10</v>
      </c>
      <c r="AB155" s="370" t="str">
        <f>IF(Y155&lt;&gt;"",IF(Y155&gt;AA155,IF(Y156&gt;AA156,"○",IF(Y157&gt;AA157,"○","×")),IF(Y156&gt;AA156,IF(Y157&gt;AA157,"○","×"),"×")),"")</f>
        <v>×</v>
      </c>
      <c r="AC155" s="359" t="s">
        <v>152</v>
      </c>
      <c r="AD155" s="360"/>
      <c r="AE155" s="360"/>
      <c r="AF155" s="361"/>
      <c r="AG155" s="122"/>
      <c r="AH155" s="117"/>
      <c r="AI155" s="118"/>
      <c r="AJ155" s="20"/>
      <c r="AK155" s="19"/>
      <c r="AL155" s="119"/>
      <c r="AM155" s="120"/>
      <c r="AN155" s="118"/>
      <c r="AO155" s="119"/>
      <c r="BO155" s="51"/>
      <c r="BP155" s="51"/>
      <c r="BQ155" s="51"/>
      <c r="BR155" s="51"/>
      <c r="BS155" s="51"/>
      <c r="BT155" s="51"/>
      <c r="BU155" s="51"/>
    </row>
    <row r="156" spans="2:73" ht="11.1" customHeight="1" x14ac:dyDescent="0.15">
      <c r="B156" s="234" t="s">
        <v>88</v>
      </c>
      <c r="C156" s="75" t="s">
        <v>84</v>
      </c>
      <c r="D156" s="91" t="s">
        <v>76</v>
      </c>
      <c r="E156" s="128">
        <f>IF(W144="","",W144)</f>
        <v>15</v>
      </c>
      <c r="F156" s="112" t="str">
        <f t="shared" si="26"/>
        <v>-</v>
      </c>
      <c r="G156" s="159">
        <f>IF(U144="","",U144)</f>
        <v>12</v>
      </c>
      <c r="H156" s="340"/>
      <c r="I156" s="142">
        <f>IF(W147="","",W147)</f>
        <v>15</v>
      </c>
      <c r="J156" s="112" t="str">
        <f t="shared" si="27"/>
        <v>-</v>
      </c>
      <c r="K156" s="159">
        <f>IF(U147="","",U147)</f>
        <v>11</v>
      </c>
      <c r="L156" s="340"/>
      <c r="M156" s="159">
        <f>IF(W150="","",W150)</f>
        <v>5</v>
      </c>
      <c r="N156" s="112" t="str">
        <f t="shared" si="28"/>
        <v>-</v>
      </c>
      <c r="O156" s="159">
        <f>IF(U150="","",U150)</f>
        <v>15</v>
      </c>
      <c r="P156" s="340"/>
      <c r="Q156" s="142">
        <f>IF(W153="","",W153)</f>
        <v>15</v>
      </c>
      <c r="R156" s="159" t="str">
        <f t="shared" si="29"/>
        <v>-</v>
      </c>
      <c r="S156" s="159">
        <f>IF(U153="","",U153)</f>
        <v>7</v>
      </c>
      <c r="T156" s="340"/>
      <c r="U156" s="326"/>
      <c r="V156" s="316"/>
      <c r="W156" s="316"/>
      <c r="X156" s="317"/>
      <c r="Y156" s="111">
        <v>14</v>
      </c>
      <c r="Z156" s="112" t="str">
        <f t="shared" si="25"/>
        <v>-</v>
      </c>
      <c r="AA156" s="113">
        <v>16</v>
      </c>
      <c r="AB156" s="371"/>
      <c r="AC156" s="354"/>
      <c r="AD156" s="355"/>
      <c r="AE156" s="355"/>
      <c r="AF156" s="356"/>
      <c r="AG156" s="122"/>
      <c r="AH156" s="117">
        <f>COUNTIF(E155:AB157,"○")</f>
        <v>2</v>
      </c>
      <c r="AI156" s="118">
        <f>COUNTIF(E155:AB157,"×")</f>
        <v>3</v>
      </c>
      <c r="AJ156" s="20">
        <f>(IF((E155&gt;G155),1,0))+(IF((E156&gt;G156),1,0))+(IF((E157&gt;G157),1,0))+(IF((I155&gt;K155),1,0))+(IF((I156&gt;K156),1,0))+(IF((I157&gt;K157),1,0))+(IF((M155&gt;O155),1,0))+(IF((M156&gt;O156),1,0))+(IF((M157&gt;O157),1,0))+(IF((Q155&gt;S155),1,0))+(IF((Q156&gt;S156),1,0))+(IF((Q157&gt;S157),1,0))+(IF((U155&gt;W155),1,0))+(IF((U156&gt;W156),1,0))+(IF((U157&gt;W157),1,0))+(IF((Y155&gt;AA155),1,0))+(IF((Y156&gt;AA156),1,0))+(IF((Y157&gt;AA157),1,0))</f>
        <v>7</v>
      </c>
      <c r="AK156" s="19">
        <f>(IF((E155&lt;G155),1,0))+(IF((E156&lt;G156),1,0))+(IF((E157&lt;G157),1,0))+(IF((I155&lt;K155),1,0))+(IF((I156&lt;K156),1,0))+(IF((I157&lt;K157),1,0))+(IF((M155&lt;O155),1,0))+(IF((M156&lt;O156),1,0))+(IF((M157&lt;O157),1,0))+(IF((Q155&lt;S155),1,0))+(IF((Q156&lt;S156),1,0))+(IF((Q157&lt;S157),1,0))+(IF((U155&lt;W155),1,0))+(IF((U156&lt;W156),1,0))+(IF((U157&lt;W157),1,0))+(IF((Y155&lt;AA155),1,0))+(IF((Y156&lt;AA156),1,0))+(IF((Y157&lt;AA157),1,0))</f>
        <v>7</v>
      </c>
      <c r="AL156" s="123">
        <f>AJ156-AK156</f>
        <v>0</v>
      </c>
      <c r="AM156" s="120">
        <f>SUM(E155:E157,I155:I157,M155:M157,Q155:Q157,U155:U157,Y155:Y157)</f>
        <v>183</v>
      </c>
      <c r="AN156" s="118">
        <f>SUM(G155:G157,K155:K157,O155:O157,S155:S157,W155:W157,AA155:AA157)</f>
        <v>193</v>
      </c>
      <c r="AO156" s="119">
        <f>AM156-AN156</f>
        <v>-10</v>
      </c>
      <c r="BO156" s="51"/>
      <c r="BP156" s="51"/>
      <c r="BQ156" s="51"/>
      <c r="BR156" s="51"/>
      <c r="BS156" s="51"/>
      <c r="BT156" s="51"/>
      <c r="BU156" s="51"/>
    </row>
    <row r="157" spans="2:73" ht="11.1" customHeight="1" x14ac:dyDescent="0.15">
      <c r="B157" s="234"/>
      <c r="C157" s="71"/>
      <c r="D157" s="74"/>
      <c r="E157" s="128">
        <f>IF(W145="","",W145)</f>
        <v>8</v>
      </c>
      <c r="F157" s="112" t="str">
        <f t="shared" si="26"/>
        <v>-</v>
      </c>
      <c r="G157" s="159">
        <f>IF(U145="","",U145)</f>
        <v>15</v>
      </c>
      <c r="H157" s="341"/>
      <c r="I157" s="142">
        <f>IF(W148="","",W148)</f>
        <v>17</v>
      </c>
      <c r="J157" s="112" t="str">
        <f t="shared" si="27"/>
        <v>-</v>
      </c>
      <c r="K157" s="159">
        <f>IF(U148="","",U148)</f>
        <v>15</v>
      </c>
      <c r="L157" s="341"/>
      <c r="M157" s="159">
        <f>IF(W151="","",W151)</f>
        <v>10</v>
      </c>
      <c r="N157" s="112" t="str">
        <f t="shared" si="28"/>
        <v>-</v>
      </c>
      <c r="O157" s="159">
        <f>IF(U151="","",U151)</f>
        <v>15</v>
      </c>
      <c r="P157" s="341"/>
      <c r="Q157" s="142" t="str">
        <f>IF(W154="","",W154)</f>
        <v/>
      </c>
      <c r="R157" s="159" t="str">
        <f t="shared" si="29"/>
        <v/>
      </c>
      <c r="S157" s="159" t="str">
        <f>IF(U154="","",U154)</f>
        <v/>
      </c>
      <c r="T157" s="341"/>
      <c r="U157" s="326"/>
      <c r="V157" s="316"/>
      <c r="W157" s="316"/>
      <c r="X157" s="317"/>
      <c r="Y157" s="111">
        <v>13</v>
      </c>
      <c r="Z157" s="112" t="str">
        <f t="shared" si="25"/>
        <v>-</v>
      </c>
      <c r="AA157" s="113">
        <v>15</v>
      </c>
      <c r="AB157" s="372"/>
      <c r="AC157" s="6">
        <f>AH156</f>
        <v>2</v>
      </c>
      <c r="AD157" s="127" t="s">
        <v>9</v>
      </c>
      <c r="AE157" s="5">
        <f>AI156</f>
        <v>3</v>
      </c>
      <c r="AF157" s="4" t="s">
        <v>6</v>
      </c>
      <c r="AG157" s="122"/>
      <c r="AH157" s="138"/>
      <c r="AI157" s="139"/>
      <c r="AJ157" s="11"/>
      <c r="AK157" s="10"/>
      <c r="AL157" s="140"/>
      <c r="AM157" s="141"/>
      <c r="AN157" s="139"/>
      <c r="AO157" s="140"/>
      <c r="BO157" s="51"/>
      <c r="BP157" s="51"/>
      <c r="BQ157" s="51"/>
      <c r="BR157" s="51"/>
      <c r="BS157" s="51"/>
      <c r="BT157" s="51"/>
      <c r="BU157" s="51"/>
    </row>
    <row r="158" spans="2:73" ht="11.1" customHeight="1" x14ac:dyDescent="0.15">
      <c r="B158" s="152" t="s">
        <v>29</v>
      </c>
      <c r="C158" s="75" t="s">
        <v>85</v>
      </c>
      <c r="D158" s="69" t="s">
        <v>86</v>
      </c>
      <c r="E158" s="143">
        <f>IF(AA143="","",AA143)</f>
        <v>15</v>
      </c>
      <c r="F158" s="130" t="str">
        <f t="shared" si="26"/>
        <v>-</v>
      </c>
      <c r="G158" s="158">
        <f>IF(Y143="","",Y143)</f>
        <v>13</v>
      </c>
      <c r="H158" s="335" t="str">
        <f>IF(AB143="","",IF(AB143="○","×",IF(AB143="×","○")))</f>
        <v>○</v>
      </c>
      <c r="I158" s="144">
        <f>IF(AA146="","",AA146)</f>
        <v>15</v>
      </c>
      <c r="J158" s="130" t="str">
        <f t="shared" si="27"/>
        <v>-</v>
      </c>
      <c r="K158" s="158">
        <f>IF(Y146="","",Y146)</f>
        <v>11</v>
      </c>
      <c r="L158" s="321" t="str">
        <f>IF(AB146="","",IF(AB146="○","×",IF(AB146="×","○")))</f>
        <v>○</v>
      </c>
      <c r="M158" s="158">
        <f>IF(AA149="","",AA149)</f>
        <v>15</v>
      </c>
      <c r="N158" s="130" t="str">
        <f t="shared" si="28"/>
        <v>-</v>
      </c>
      <c r="O158" s="158">
        <f>IF(Y149="","",Y149)</f>
        <v>11</v>
      </c>
      <c r="P158" s="321" t="str">
        <f>IF(AB149="","",IF(AB149="○","×",IF(AB149="×","○")))</f>
        <v>○</v>
      </c>
      <c r="Q158" s="144">
        <f>IF(AA152="","",AA152)</f>
        <v>15</v>
      </c>
      <c r="R158" s="130" t="str">
        <f t="shared" si="29"/>
        <v>-</v>
      </c>
      <c r="S158" s="158">
        <f>IF(Y152="","",Y152)</f>
        <v>12</v>
      </c>
      <c r="T158" s="321" t="str">
        <f>IF(AB152="","",IF(AB152="○","×",IF(AB152="×","○")))</f>
        <v>○</v>
      </c>
      <c r="U158" s="144">
        <f>IF(AA155="","",AA155)</f>
        <v>10</v>
      </c>
      <c r="V158" s="130" t="str">
        <f>IF(U158="","","-")</f>
        <v>-</v>
      </c>
      <c r="W158" s="158">
        <f>IF(Y155="","",Y155)</f>
        <v>15</v>
      </c>
      <c r="X158" s="321" t="str">
        <f>IF(AB155="","",IF(AB155="○","×",IF(AB155="×","○")))</f>
        <v>○</v>
      </c>
      <c r="Y158" s="323"/>
      <c r="Z158" s="324"/>
      <c r="AA158" s="324"/>
      <c r="AB158" s="324"/>
      <c r="AC158" s="359" t="s">
        <v>148</v>
      </c>
      <c r="AD158" s="360"/>
      <c r="AE158" s="360"/>
      <c r="AF158" s="361"/>
      <c r="AG158" s="145"/>
      <c r="AH158" s="117"/>
      <c r="AI158" s="118"/>
      <c r="AJ158" s="20"/>
      <c r="AK158" s="19"/>
      <c r="AL158" s="119"/>
      <c r="AM158" s="120"/>
      <c r="AN158" s="118"/>
      <c r="AO158" s="119"/>
      <c r="BO158" s="51"/>
      <c r="BP158" s="51"/>
      <c r="BQ158" s="51"/>
      <c r="BR158" s="51"/>
      <c r="BS158" s="51"/>
      <c r="BT158" s="51"/>
      <c r="BU158" s="51"/>
    </row>
    <row r="159" spans="2:73" ht="11.1" customHeight="1" x14ac:dyDescent="0.15">
      <c r="B159" s="234" t="s">
        <v>89</v>
      </c>
      <c r="C159" s="75" t="s">
        <v>87</v>
      </c>
      <c r="D159" s="69" t="s">
        <v>86</v>
      </c>
      <c r="E159" s="128">
        <f>IF(AA144="","",AA144)</f>
        <v>15</v>
      </c>
      <c r="F159" s="112" t="str">
        <f t="shared" si="26"/>
        <v>-</v>
      </c>
      <c r="G159" s="159">
        <f>IF(Y144="","",Y144)</f>
        <v>13</v>
      </c>
      <c r="H159" s="336" t="str">
        <f>IF(J147="","",J147)</f>
        <v/>
      </c>
      <c r="I159" s="142">
        <f>IF(AA147="","",AA147)</f>
        <v>15</v>
      </c>
      <c r="J159" s="112" t="str">
        <f t="shared" si="27"/>
        <v>-</v>
      </c>
      <c r="K159" s="159">
        <f>IF(Y147="","",Y147)</f>
        <v>9</v>
      </c>
      <c r="L159" s="322" t="str">
        <f>IF(N153="","",N153)</f>
        <v>-</v>
      </c>
      <c r="M159" s="159">
        <f>IF(AA150="","",AA150)</f>
        <v>12</v>
      </c>
      <c r="N159" s="112" t="str">
        <f t="shared" si="28"/>
        <v>-</v>
      </c>
      <c r="O159" s="159">
        <f>IF(Y150="","",Y150)</f>
        <v>15</v>
      </c>
      <c r="P159" s="322" t="str">
        <f>IF(R153="","",R153)</f>
        <v/>
      </c>
      <c r="Q159" s="142">
        <f>IF(AA153="","",AA153)</f>
        <v>15</v>
      </c>
      <c r="R159" s="112" t="str">
        <f t="shared" si="29"/>
        <v>-</v>
      </c>
      <c r="S159" s="159">
        <f>IF(Y153="","",Y153)</f>
        <v>8</v>
      </c>
      <c r="T159" s="322" t="str">
        <f>IF(V153="","",V153)</f>
        <v>-</v>
      </c>
      <c r="U159" s="142">
        <f>IF(AA156="","",AA156)</f>
        <v>16</v>
      </c>
      <c r="V159" s="112" t="str">
        <f>IF(U159="","","-")</f>
        <v>-</v>
      </c>
      <c r="W159" s="159">
        <f>IF(Y156="","",Y156)</f>
        <v>14</v>
      </c>
      <c r="X159" s="322" t="str">
        <f>IF(Z153="","",Z153)</f>
        <v>-</v>
      </c>
      <c r="Y159" s="326"/>
      <c r="Z159" s="316"/>
      <c r="AA159" s="316"/>
      <c r="AB159" s="316"/>
      <c r="AC159" s="354"/>
      <c r="AD159" s="355"/>
      <c r="AE159" s="355"/>
      <c r="AF159" s="356"/>
      <c r="AG159" s="145"/>
      <c r="AH159" s="117">
        <f>COUNTIF(E158:AB160,"○")</f>
        <v>5</v>
      </c>
      <c r="AI159" s="118">
        <f>COUNTIF(E158:AB160,"×")</f>
        <v>0</v>
      </c>
      <c r="AJ159" s="20">
        <f>(IF((E158&gt;G158),1,0))+(IF((E159&gt;G159),1,0))+(IF((E160&gt;G160),1,0))+(IF((I158&gt;K158),1,0))+(IF((I159&gt;K159),1,0))+(IF((I160&gt;K160),1,0))+(IF((M158&gt;O158),1,0))+(IF((M159&gt;O159),1,0))+(IF((M160&gt;O160),1,0))+(IF((Q158&gt;S158),1,0))+(IF((Q159&gt;S159),1,0))+(IF((Q160&gt;S160),1,0))+(IF((U158&gt;W158),1,0))+(IF((U159&gt;W159),1,0))+(IF((U160&gt;W160),1,0))+(IF((Y158&gt;AA158),1,0))+(IF((Y159&gt;AA159),1,0))+(IF((Y160&gt;AA160),1,0))</f>
        <v>10</v>
      </c>
      <c r="AK159" s="19">
        <f>(IF((E158&lt;G158),1,0))+(IF((E159&lt;G159),1,0))+(IF((E160&lt;G160),1,0))+(IF((I158&lt;K158),1,0))+(IF((I159&lt;K159),1,0))+(IF((I160&lt;K160),1,0))+(IF((M158&lt;O158),1,0))+(IF((M159&lt;O159),1,0))+(IF((M160&lt;O160),1,0))+(IF((Q158&lt;S158),1,0))+(IF((Q159&lt;S159),1,0))+(IF((Q160&lt;S160),1,0))+(IF((U158&lt;W158),1,0))+(IF((U159&lt;W159),1,0))+(IF((U160&lt;W160),1,0))+(IF((Y158&lt;AA158),1,0))+(IF((Y159&lt;AA159),1,0))+(IF((Y160&lt;AA160),1,0))</f>
        <v>2</v>
      </c>
      <c r="AL159" s="123">
        <f>AJ159-AK159</f>
        <v>8</v>
      </c>
      <c r="AM159" s="120">
        <f>SUM(E158:E160,I158:I160,M158:M160,Q158:Q160,U158:U160,Y158:Y160)</f>
        <v>176</v>
      </c>
      <c r="AN159" s="118">
        <f>SUM(G158:G160,K158:K160,O158:O160,S158:S160,W158:W160,AA158:AA160)</f>
        <v>150</v>
      </c>
      <c r="AO159" s="119">
        <f>AM159-AN159</f>
        <v>26</v>
      </c>
      <c r="BO159" s="51"/>
      <c r="BP159" s="51"/>
      <c r="BQ159" s="51"/>
      <c r="BR159" s="51"/>
      <c r="BS159" s="51"/>
      <c r="BT159" s="51"/>
      <c r="BU159" s="51"/>
    </row>
    <row r="160" spans="2:73" ht="11.1" customHeight="1" thickBot="1" x14ac:dyDescent="0.2">
      <c r="B160" s="234"/>
      <c r="C160" s="77"/>
      <c r="D160" s="78"/>
      <c r="E160" s="146" t="str">
        <f>IF(AA145="","",AA145)</f>
        <v/>
      </c>
      <c r="F160" s="147" t="str">
        <f t="shared" si="26"/>
        <v/>
      </c>
      <c r="G160" s="160" t="str">
        <f>IF(Y145="","",Y145)</f>
        <v/>
      </c>
      <c r="H160" s="337" t="str">
        <f>IF(J148="","",J148)</f>
        <v/>
      </c>
      <c r="I160" s="148" t="str">
        <f>IF(AA148="","",AA148)</f>
        <v/>
      </c>
      <c r="J160" s="147" t="str">
        <f t="shared" si="27"/>
        <v/>
      </c>
      <c r="K160" s="160" t="str">
        <f>IF(Y148="","",Y148)</f>
        <v/>
      </c>
      <c r="L160" s="338" t="str">
        <f>IF(N154="","",N154)</f>
        <v/>
      </c>
      <c r="M160" s="160">
        <f>IF(AA151="","",AA151)</f>
        <v>18</v>
      </c>
      <c r="N160" s="147" t="str">
        <f t="shared" si="28"/>
        <v>-</v>
      </c>
      <c r="O160" s="160">
        <f>IF(Y151="","",Y151)</f>
        <v>16</v>
      </c>
      <c r="P160" s="338" t="str">
        <f>IF(R154="","",R154)</f>
        <v/>
      </c>
      <c r="Q160" s="148" t="str">
        <f>IF(AA154="","",AA154)</f>
        <v/>
      </c>
      <c r="R160" s="147" t="str">
        <f t="shared" si="29"/>
        <v/>
      </c>
      <c r="S160" s="160" t="str">
        <f>IF(Y154="","",Y154)</f>
        <v/>
      </c>
      <c r="T160" s="338" t="str">
        <f>IF(V154="","",V154)</f>
        <v/>
      </c>
      <c r="U160" s="148">
        <f>IF(AA157="","",AA157)</f>
        <v>15</v>
      </c>
      <c r="V160" s="147" t="str">
        <f>IF(U160="","","-")</f>
        <v>-</v>
      </c>
      <c r="W160" s="160">
        <f>IF(Y157="","",Y157)</f>
        <v>13</v>
      </c>
      <c r="X160" s="338" t="str">
        <f>IF(Z154="","",Z154)</f>
        <v/>
      </c>
      <c r="Y160" s="368"/>
      <c r="Z160" s="369"/>
      <c r="AA160" s="369"/>
      <c r="AB160" s="369"/>
      <c r="AC160" s="3">
        <f>AH159</f>
        <v>5</v>
      </c>
      <c r="AD160" s="149" t="s">
        <v>16</v>
      </c>
      <c r="AE160" s="2">
        <f>AI159</f>
        <v>0</v>
      </c>
      <c r="AF160" s="1" t="s">
        <v>15</v>
      </c>
      <c r="AG160" s="145"/>
      <c r="AH160" s="138"/>
      <c r="AI160" s="139"/>
      <c r="AJ160" s="11"/>
      <c r="AK160" s="10"/>
      <c r="AL160" s="140"/>
      <c r="AM160" s="141"/>
      <c r="AN160" s="139"/>
      <c r="AO160" s="140"/>
      <c r="BO160" s="51"/>
      <c r="BP160" s="51"/>
      <c r="BQ160" s="51"/>
      <c r="BR160" s="51"/>
      <c r="BS160" s="51"/>
      <c r="BT160" s="51"/>
      <c r="BU160" s="51"/>
    </row>
    <row r="161" spans="1:75" ht="13.5" customHeight="1" x14ac:dyDescent="0.15">
      <c r="A161" s="97"/>
      <c r="C161" s="101" t="s">
        <v>140</v>
      </c>
      <c r="D161" s="80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154"/>
      <c r="AD161" s="154"/>
      <c r="AE161" s="154"/>
      <c r="AF161" s="154"/>
      <c r="AG161" s="82"/>
      <c r="AH161" s="70"/>
      <c r="AI161" s="70"/>
      <c r="AJ161" s="70"/>
      <c r="AK161" s="70"/>
      <c r="AL161" s="70"/>
      <c r="AM161" s="70"/>
      <c r="AN161" s="70"/>
      <c r="AO161" s="70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5"/>
      <c r="BE161" s="55"/>
      <c r="BF161" s="55"/>
      <c r="BG161" s="55"/>
      <c r="BH161" s="55"/>
      <c r="BI161" s="55"/>
      <c r="BJ161" s="55"/>
      <c r="BK161" s="55"/>
      <c r="BL161" s="56"/>
      <c r="BM161" s="56"/>
      <c r="BN161" s="56"/>
      <c r="BO161" s="56"/>
      <c r="BP161" s="51"/>
      <c r="BQ161" s="51"/>
      <c r="BR161" s="51"/>
      <c r="BS161" s="51"/>
      <c r="BT161" s="51"/>
      <c r="BU161" s="51"/>
    </row>
    <row r="162" spans="1:75" ht="13.5" customHeight="1" x14ac:dyDescent="0.15">
      <c r="A162" s="97"/>
      <c r="C162" s="101" t="s">
        <v>74</v>
      </c>
      <c r="D162" s="80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154"/>
      <c r="AD162" s="154"/>
      <c r="AE162" s="154"/>
      <c r="AF162" s="154"/>
      <c r="AG162" s="82"/>
      <c r="AH162" s="70"/>
      <c r="AI162" s="70"/>
      <c r="AJ162" s="70"/>
      <c r="AK162" s="70"/>
      <c r="AL162" s="70"/>
      <c r="AM162" s="70"/>
      <c r="AN162" s="70"/>
      <c r="AO162" s="70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5"/>
      <c r="BE162" s="55"/>
      <c r="BF162" s="55"/>
      <c r="BG162" s="55"/>
      <c r="BH162" s="55"/>
      <c r="BI162" s="55"/>
      <c r="BJ162" s="55"/>
      <c r="BK162" s="55"/>
      <c r="BL162" s="56"/>
      <c r="BM162" s="56"/>
      <c r="BN162" s="56"/>
      <c r="BO162" s="56"/>
      <c r="BP162" s="51"/>
      <c r="BQ162" s="51"/>
      <c r="BR162" s="51"/>
      <c r="BS162" s="51"/>
      <c r="BT162" s="51"/>
      <c r="BU162" s="51"/>
    </row>
    <row r="163" spans="1:75" ht="13.5" customHeight="1" x14ac:dyDescent="0.15">
      <c r="A163" s="97"/>
      <c r="C163" s="101" t="s">
        <v>90</v>
      </c>
      <c r="D163" s="80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154"/>
      <c r="AD163" s="154"/>
      <c r="AE163" s="154"/>
      <c r="AF163" s="154"/>
      <c r="AG163" s="82"/>
      <c r="AH163" s="70"/>
      <c r="AI163" s="70"/>
      <c r="AJ163" s="70"/>
      <c r="AK163" s="70"/>
      <c r="AL163" s="70"/>
      <c r="AM163" s="70"/>
      <c r="AN163" s="70"/>
      <c r="AO163" s="70"/>
      <c r="AR163" s="54"/>
      <c r="AS163" s="53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5"/>
      <c r="BI163" s="55"/>
      <c r="BJ163" s="55"/>
      <c r="BK163" s="55"/>
      <c r="BL163" s="55"/>
      <c r="BM163" s="55"/>
      <c r="BN163" s="55"/>
      <c r="BO163" s="55"/>
      <c r="BP163" s="56"/>
      <c r="BQ163" s="56"/>
      <c r="BR163" s="56"/>
      <c r="BS163" s="56"/>
      <c r="BT163" s="51"/>
      <c r="BU163" s="51"/>
    </row>
    <row r="164" spans="1:75" ht="12" customHeight="1" x14ac:dyDescent="0.15">
      <c r="C164" s="79"/>
      <c r="D164" s="80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154"/>
      <c r="AD164" s="154"/>
      <c r="AE164" s="154"/>
      <c r="AF164" s="154"/>
      <c r="AG164" s="82"/>
      <c r="AH164" s="70"/>
      <c r="AI164" s="70"/>
      <c r="AJ164" s="70"/>
      <c r="AK164" s="70"/>
      <c r="AL164" s="70"/>
      <c r="AM164" s="70"/>
      <c r="AN164" s="70"/>
      <c r="AO164" s="70"/>
      <c r="BO164" s="51"/>
      <c r="BP164" s="51"/>
      <c r="BQ164" s="51"/>
      <c r="BR164" s="51"/>
      <c r="BS164" s="51"/>
      <c r="BT164" s="51"/>
      <c r="BU164" s="51"/>
    </row>
    <row r="165" spans="1:75" ht="6.95" customHeight="1" x14ac:dyDescent="0.15">
      <c r="O165" s="229" t="s">
        <v>100</v>
      </c>
      <c r="P165" s="229"/>
      <c r="Q165" s="229"/>
      <c r="R165" s="229"/>
      <c r="S165" s="229"/>
      <c r="T165" s="229"/>
      <c r="U165" s="229"/>
      <c r="V165" s="229"/>
      <c r="W165" s="229"/>
      <c r="X165" s="229"/>
      <c r="Y165" s="84"/>
      <c r="Z165" s="231" t="s">
        <v>101</v>
      </c>
      <c r="AA165" s="231"/>
      <c r="AB165" s="231"/>
      <c r="AC165" s="231"/>
      <c r="AD165" s="231"/>
      <c r="AE165" s="231"/>
      <c r="AF165" s="231"/>
      <c r="AG165" s="231"/>
      <c r="AH165" s="231"/>
      <c r="AI165" s="231"/>
      <c r="AJ165" s="231"/>
      <c r="AK165" s="231"/>
      <c r="BC165" s="54"/>
      <c r="BD165" s="54"/>
      <c r="BO165" s="51"/>
      <c r="BP165" s="51"/>
      <c r="BQ165" s="51"/>
      <c r="BR165" s="51"/>
      <c r="BS165" s="51"/>
      <c r="BT165" s="51"/>
      <c r="BU165" s="51"/>
      <c r="BW165" s="56"/>
    </row>
    <row r="166" spans="1:75" ht="6.95" customHeight="1" x14ac:dyDescent="0.25">
      <c r="O166" s="230"/>
      <c r="P166" s="230"/>
      <c r="Q166" s="230"/>
      <c r="R166" s="230"/>
      <c r="S166" s="230"/>
      <c r="T166" s="230"/>
      <c r="U166" s="230"/>
      <c r="V166" s="230"/>
      <c r="W166" s="230"/>
      <c r="X166" s="230"/>
      <c r="Y166" s="85"/>
      <c r="Z166" s="231"/>
      <c r="AA166" s="231"/>
      <c r="AB166" s="231"/>
      <c r="AC166" s="231"/>
      <c r="AD166" s="231"/>
      <c r="AE166" s="231"/>
      <c r="AF166" s="231"/>
      <c r="AG166" s="231"/>
      <c r="AH166" s="231"/>
      <c r="AI166" s="231"/>
      <c r="AJ166" s="231"/>
      <c r="AK166" s="231"/>
      <c r="BO166" s="51"/>
      <c r="BP166" s="51"/>
      <c r="BQ166" s="51"/>
      <c r="BR166" s="51"/>
      <c r="BS166" s="51"/>
      <c r="BT166" s="51"/>
      <c r="BU166" s="51"/>
      <c r="BW166" s="56"/>
    </row>
    <row r="167" spans="1:75" ht="12" customHeight="1" x14ac:dyDescent="0.15">
      <c r="C167" s="227" t="s">
        <v>99</v>
      </c>
      <c r="D167" s="227"/>
      <c r="E167" s="227"/>
      <c r="F167" s="227"/>
      <c r="G167" s="227"/>
      <c r="H167" s="227"/>
      <c r="I167" s="227"/>
      <c r="J167" s="227"/>
      <c r="K167" s="227"/>
      <c r="L167" s="227"/>
      <c r="M167" s="227"/>
      <c r="N167" s="228"/>
      <c r="O167" s="344" t="str">
        <f>C188</f>
        <v>合田直子</v>
      </c>
      <c r="P167" s="345"/>
      <c r="Q167" s="345"/>
      <c r="R167" s="345"/>
      <c r="S167" s="345"/>
      <c r="T167" s="346" t="str">
        <f>D188</f>
        <v>川之江クラブ</v>
      </c>
      <c r="U167" s="345"/>
      <c r="V167" s="345"/>
      <c r="W167" s="345"/>
      <c r="X167" s="347"/>
      <c r="Y167" s="168"/>
      <c r="Z167" s="344" t="str">
        <f>C176</f>
        <v>岸　幸子</v>
      </c>
      <c r="AA167" s="345"/>
      <c r="AB167" s="345"/>
      <c r="AC167" s="345"/>
      <c r="AD167" s="345"/>
      <c r="AE167" s="348" t="str">
        <f>D176</f>
        <v>アローズ</v>
      </c>
      <c r="AF167" s="345"/>
      <c r="AG167" s="345"/>
      <c r="AH167" s="345"/>
      <c r="AI167" s="347"/>
      <c r="AJ167" s="67"/>
      <c r="BO167" s="51"/>
      <c r="BP167" s="51"/>
      <c r="BQ167" s="51"/>
      <c r="BR167" s="51"/>
      <c r="BS167" s="51"/>
      <c r="BT167" s="51"/>
      <c r="BU167" s="51"/>
      <c r="BW167" s="56"/>
    </row>
    <row r="168" spans="1:75" ht="12" customHeight="1" x14ac:dyDescent="0.15">
      <c r="C168" s="227"/>
      <c r="D168" s="227"/>
      <c r="E168" s="227"/>
      <c r="F168" s="227"/>
      <c r="G168" s="227"/>
      <c r="H168" s="227"/>
      <c r="I168" s="227"/>
      <c r="J168" s="227"/>
      <c r="K168" s="227"/>
      <c r="L168" s="227"/>
      <c r="M168" s="227"/>
      <c r="N168" s="228"/>
      <c r="O168" s="349" t="str">
        <f>C189</f>
        <v>大西七星</v>
      </c>
      <c r="P168" s="350"/>
      <c r="Q168" s="350"/>
      <c r="R168" s="350"/>
      <c r="S168" s="350"/>
      <c r="T168" s="342" t="str">
        <f>D189</f>
        <v>新宮中学校</v>
      </c>
      <c r="U168" s="342"/>
      <c r="V168" s="342"/>
      <c r="W168" s="342"/>
      <c r="X168" s="343"/>
      <c r="Y168" s="168"/>
      <c r="Z168" s="349" t="str">
        <f>C177</f>
        <v>阿部幹誉</v>
      </c>
      <c r="AA168" s="350"/>
      <c r="AB168" s="350"/>
      <c r="AC168" s="350"/>
      <c r="AD168" s="350"/>
      <c r="AE168" s="342" t="str">
        <f>D177</f>
        <v>アローズ</v>
      </c>
      <c r="AF168" s="342"/>
      <c r="AG168" s="342"/>
      <c r="AH168" s="342"/>
      <c r="AI168" s="343"/>
      <c r="AJ168" s="61"/>
      <c r="AK168" s="61"/>
      <c r="AL168" s="61"/>
      <c r="AM168" s="62"/>
      <c r="AN168" s="62"/>
      <c r="AO168" s="62"/>
      <c r="BO168" s="51"/>
      <c r="BP168" s="51"/>
      <c r="BQ168" s="51"/>
      <c r="BR168" s="51"/>
      <c r="BS168" s="51"/>
      <c r="BT168" s="51"/>
      <c r="BU168" s="51"/>
      <c r="BW168" s="56"/>
    </row>
    <row r="169" spans="1:75" ht="6.95" customHeight="1" x14ac:dyDescent="0.15">
      <c r="C169" s="108"/>
      <c r="D169" s="108"/>
      <c r="E169" s="108"/>
      <c r="F169" s="108"/>
      <c r="G169" s="108"/>
      <c r="H169" s="108"/>
      <c r="I169" s="108"/>
      <c r="J169" s="108"/>
      <c r="K169" s="108"/>
      <c r="L169" s="108"/>
      <c r="M169" s="108"/>
      <c r="N169" s="108"/>
      <c r="O169" s="229" t="s">
        <v>34</v>
      </c>
      <c r="P169" s="229"/>
      <c r="Q169" s="229"/>
      <c r="R169" s="229"/>
      <c r="S169" s="229"/>
      <c r="T169" s="229"/>
      <c r="U169" s="229"/>
      <c r="V169" s="229"/>
      <c r="W169" s="229"/>
      <c r="X169" s="229"/>
      <c r="Y169" s="84"/>
      <c r="Z169" s="231" t="s">
        <v>35</v>
      </c>
      <c r="AA169" s="231"/>
      <c r="AB169" s="231"/>
      <c r="AC169" s="231"/>
      <c r="AD169" s="231"/>
      <c r="AE169" s="231"/>
      <c r="AF169" s="231"/>
      <c r="AG169" s="231"/>
      <c r="AH169" s="231"/>
      <c r="AI169" s="231"/>
      <c r="AJ169" s="231"/>
      <c r="AK169" s="231"/>
      <c r="AL169" s="61"/>
      <c r="AM169" s="62"/>
      <c r="AN169" s="62"/>
      <c r="AO169" s="62"/>
      <c r="BO169" s="51"/>
      <c r="BP169" s="51"/>
      <c r="BQ169" s="51"/>
      <c r="BR169" s="51"/>
      <c r="BS169" s="51"/>
      <c r="BT169" s="51"/>
      <c r="BU169" s="51"/>
      <c r="BW169" s="56"/>
    </row>
    <row r="170" spans="1:75" ht="6.95" customHeight="1" x14ac:dyDescent="0.25"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230"/>
      <c r="P170" s="230"/>
      <c r="Q170" s="230"/>
      <c r="R170" s="230"/>
      <c r="S170" s="230"/>
      <c r="T170" s="230"/>
      <c r="U170" s="230"/>
      <c r="V170" s="230"/>
      <c r="W170" s="230"/>
      <c r="X170" s="230"/>
      <c r="Y170" s="85"/>
      <c r="Z170" s="231"/>
      <c r="AA170" s="231"/>
      <c r="AB170" s="231"/>
      <c r="AC170" s="231"/>
      <c r="AD170" s="231"/>
      <c r="AE170" s="231"/>
      <c r="AF170" s="231"/>
      <c r="AG170" s="231"/>
      <c r="AH170" s="231"/>
      <c r="AI170" s="231"/>
      <c r="AJ170" s="231"/>
      <c r="AK170" s="231"/>
      <c r="AL170" s="61"/>
      <c r="AM170" s="62"/>
      <c r="AN170" s="62"/>
      <c r="AO170" s="62"/>
      <c r="BO170" s="51"/>
      <c r="BP170" s="51"/>
      <c r="BQ170" s="51"/>
      <c r="BR170" s="51"/>
      <c r="BS170" s="51"/>
      <c r="BT170" s="51"/>
      <c r="BU170" s="51"/>
      <c r="BW170" s="56"/>
    </row>
    <row r="171" spans="1:75" ht="12" customHeight="1" x14ac:dyDescent="0.15">
      <c r="C171" s="200" t="s">
        <v>138</v>
      </c>
      <c r="D171" s="200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344" t="str">
        <f>C179</f>
        <v>山内萌里</v>
      </c>
      <c r="P171" s="345"/>
      <c r="Q171" s="345"/>
      <c r="R171" s="345"/>
      <c r="S171" s="345"/>
      <c r="T171" s="348" t="str">
        <f>D179</f>
        <v>土居中学校</v>
      </c>
      <c r="U171" s="345"/>
      <c r="V171" s="345"/>
      <c r="W171" s="345"/>
      <c r="X171" s="347"/>
      <c r="Y171" s="168"/>
      <c r="Z171" s="344" t="str">
        <f>C185</f>
        <v>髙橋七海</v>
      </c>
      <c r="AA171" s="345"/>
      <c r="AB171" s="345"/>
      <c r="AC171" s="345"/>
      <c r="AD171" s="345"/>
      <c r="AE171" s="348" t="str">
        <f>D185</f>
        <v>土居中学校</v>
      </c>
      <c r="AF171" s="345"/>
      <c r="AG171" s="345"/>
      <c r="AH171" s="345"/>
      <c r="AI171" s="347"/>
      <c r="AJ171" s="67"/>
      <c r="AL171" s="61"/>
      <c r="AM171" s="62"/>
      <c r="AN171" s="62"/>
      <c r="AO171" s="62"/>
      <c r="BO171" s="51"/>
      <c r="BP171" s="51"/>
      <c r="BQ171" s="51"/>
      <c r="BR171" s="51"/>
      <c r="BS171" s="51"/>
      <c r="BT171" s="51"/>
      <c r="BU171" s="51"/>
      <c r="BW171" s="56"/>
    </row>
    <row r="172" spans="1:75" ht="12" customHeight="1" x14ac:dyDescent="0.15">
      <c r="C172" s="200"/>
      <c r="D172" s="200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349" t="str">
        <f>C180</f>
        <v>脇真紀子</v>
      </c>
      <c r="P172" s="350"/>
      <c r="Q172" s="350"/>
      <c r="R172" s="350"/>
      <c r="S172" s="350"/>
      <c r="T172" s="342" t="str">
        <f>D180</f>
        <v>A's</v>
      </c>
      <c r="U172" s="342"/>
      <c r="V172" s="342"/>
      <c r="W172" s="342"/>
      <c r="X172" s="343"/>
      <c r="Y172" s="168"/>
      <c r="Z172" s="349" t="str">
        <f>C186</f>
        <v>鈴木 琴</v>
      </c>
      <c r="AA172" s="350"/>
      <c r="AB172" s="350"/>
      <c r="AC172" s="350"/>
      <c r="AD172" s="350"/>
      <c r="AE172" s="342" t="str">
        <f>D186</f>
        <v>土居中学校</v>
      </c>
      <c r="AF172" s="342"/>
      <c r="AG172" s="342"/>
      <c r="AH172" s="342"/>
      <c r="AI172" s="343"/>
      <c r="AJ172" s="61"/>
      <c r="AK172" s="61"/>
      <c r="AL172" s="61"/>
      <c r="AM172" s="62"/>
      <c r="AN172" s="62"/>
      <c r="AO172" s="62"/>
      <c r="BO172" s="51"/>
      <c r="BP172" s="51"/>
      <c r="BQ172" s="51"/>
      <c r="BR172" s="51"/>
      <c r="BS172" s="51"/>
      <c r="BT172" s="51"/>
      <c r="BU172" s="51"/>
      <c r="BW172" s="56"/>
    </row>
    <row r="173" spans="1:75" ht="3" customHeight="1" thickBot="1" x14ac:dyDescent="0.2">
      <c r="C173" s="79"/>
      <c r="D173" s="80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154"/>
      <c r="AD173" s="154"/>
      <c r="AE173" s="154"/>
      <c r="AF173" s="154"/>
      <c r="AG173" s="82"/>
      <c r="AH173" s="70"/>
      <c r="AI173" s="70"/>
      <c r="AJ173" s="70"/>
      <c r="AK173" s="70"/>
      <c r="AL173" s="70"/>
      <c r="AM173" s="70"/>
      <c r="AN173" s="70"/>
      <c r="AO173" s="70"/>
      <c r="BO173" s="51"/>
      <c r="BP173" s="51"/>
      <c r="BQ173" s="51"/>
      <c r="BR173" s="51"/>
      <c r="BS173" s="51"/>
      <c r="BT173" s="51"/>
      <c r="BU173" s="51"/>
    </row>
    <row r="174" spans="1:75" ht="11.1" customHeight="1" x14ac:dyDescent="0.15">
      <c r="C174" s="214" t="s">
        <v>102</v>
      </c>
      <c r="D174" s="215"/>
      <c r="E174" s="218" t="str">
        <f>C176</f>
        <v>岸　幸子</v>
      </c>
      <c r="F174" s="219"/>
      <c r="G174" s="219"/>
      <c r="H174" s="220"/>
      <c r="I174" s="221" t="str">
        <f>C179</f>
        <v>山内萌里</v>
      </c>
      <c r="J174" s="219"/>
      <c r="K174" s="219"/>
      <c r="L174" s="220"/>
      <c r="M174" s="221" t="str">
        <f>C182</f>
        <v>近藤すみ代</v>
      </c>
      <c r="N174" s="219"/>
      <c r="O174" s="219"/>
      <c r="P174" s="220"/>
      <c r="Q174" s="221" t="str">
        <f>C185</f>
        <v>髙橋七海</v>
      </c>
      <c r="R174" s="219"/>
      <c r="S174" s="219"/>
      <c r="T174" s="220"/>
      <c r="U174" s="221" t="str">
        <f>C188</f>
        <v>合田直子</v>
      </c>
      <c r="V174" s="219"/>
      <c r="W174" s="219"/>
      <c r="X174" s="219"/>
      <c r="Y174" s="221" t="str">
        <f>C191</f>
        <v>鈴木杏奈</v>
      </c>
      <c r="Z174" s="219"/>
      <c r="AA174" s="219"/>
      <c r="AB174" s="222"/>
      <c r="AC174" s="204" t="s">
        <v>0</v>
      </c>
      <c r="AD174" s="205"/>
      <c r="AE174" s="205"/>
      <c r="AF174" s="206"/>
      <c r="AG174" s="38"/>
      <c r="AH174" s="357" t="s">
        <v>2</v>
      </c>
      <c r="AI174" s="358"/>
      <c r="AJ174" s="381" t="s">
        <v>3</v>
      </c>
      <c r="AK174" s="382"/>
      <c r="AL174" s="383"/>
      <c r="AM174" s="384" t="s">
        <v>4</v>
      </c>
      <c r="AN174" s="385"/>
      <c r="AO174" s="386"/>
      <c r="BO174" s="51"/>
      <c r="BP174" s="51"/>
      <c r="BQ174" s="51"/>
      <c r="BR174" s="51"/>
      <c r="BS174" s="51"/>
      <c r="BT174" s="51"/>
      <c r="BU174" s="51"/>
    </row>
    <row r="175" spans="1:75" ht="11.1" customHeight="1" thickBot="1" x14ac:dyDescent="0.2">
      <c r="C175" s="216"/>
      <c r="D175" s="217"/>
      <c r="E175" s="207" t="str">
        <f>C177</f>
        <v>阿部幹誉</v>
      </c>
      <c r="F175" s="208"/>
      <c r="G175" s="208"/>
      <c r="H175" s="209"/>
      <c r="I175" s="210" t="str">
        <f>C180</f>
        <v>脇真紀子</v>
      </c>
      <c r="J175" s="208"/>
      <c r="K175" s="208"/>
      <c r="L175" s="209"/>
      <c r="M175" s="210" t="str">
        <f>C183</f>
        <v>木下　泉</v>
      </c>
      <c r="N175" s="208"/>
      <c r="O175" s="208"/>
      <c r="P175" s="209"/>
      <c r="Q175" s="210" t="str">
        <f>C186</f>
        <v>鈴木 琴</v>
      </c>
      <c r="R175" s="208"/>
      <c r="S175" s="208"/>
      <c r="T175" s="209"/>
      <c r="U175" s="210" t="str">
        <f>C189</f>
        <v>大西七星</v>
      </c>
      <c r="V175" s="208"/>
      <c r="W175" s="208"/>
      <c r="X175" s="208"/>
      <c r="Y175" s="210" t="str">
        <f>C192</f>
        <v>橋本姫奈</v>
      </c>
      <c r="Z175" s="208"/>
      <c r="AA175" s="208"/>
      <c r="AB175" s="223"/>
      <c r="AC175" s="211" t="s">
        <v>1</v>
      </c>
      <c r="AD175" s="212"/>
      <c r="AE175" s="212"/>
      <c r="AF175" s="213"/>
      <c r="AG175" s="38"/>
      <c r="AH175" s="49" t="s">
        <v>5</v>
      </c>
      <c r="AI175" s="48" t="s">
        <v>6</v>
      </c>
      <c r="AJ175" s="49" t="s">
        <v>17</v>
      </c>
      <c r="AK175" s="48" t="s">
        <v>7</v>
      </c>
      <c r="AL175" s="47" t="s">
        <v>8</v>
      </c>
      <c r="AM175" s="50" t="s">
        <v>17</v>
      </c>
      <c r="AN175" s="48" t="s">
        <v>7</v>
      </c>
      <c r="AO175" s="47" t="s">
        <v>8</v>
      </c>
      <c r="BO175" s="51"/>
      <c r="BP175" s="51"/>
      <c r="BQ175" s="51"/>
      <c r="BR175" s="51"/>
      <c r="BS175" s="51"/>
      <c r="BT175" s="51"/>
      <c r="BU175" s="51"/>
    </row>
    <row r="176" spans="1:75" ht="11.1" customHeight="1" x14ac:dyDescent="0.15">
      <c r="B176" s="152" t="s">
        <v>27</v>
      </c>
      <c r="C176" s="68" t="s">
        <v>109</v>
      </c>
      <c r="D176" s="69" t="s">
        <v>62</v>
      </c>
      <c r="E176" s="312"/>
      <c r="F176" s="313"/>
      <c r="G176" s="313"/>
      <c r="H176" s="314"/>
      <c r="I176" s="111">
        <v>10</v>
      </c>
      <c r="J176" s="112" t="str">
        <f>IF(I176="","","-")</f>
        <v>-</v>
      </c>
      <c r="K176" s="113">
        <v>15</v>
      </c>
      <c r="L176" s="380" t="str">
        <f>IF(I176&lt;&gt;"",IF(I176&gt;K176,IF(I177&gt;K177,"○",IF(I178&gt;K178,"○","×")),IF(I177&gt;K177,IF(I178&gt;K178,"○","×"),"×")),"")</f>
        <v>×</v>
      </c>
      <c r="M176" s="111">
        <v>15</v>
      </c>
      <c r="N176" s="114" t="str">
        <f t="shared" ref="N176:N181" si="30">IF(M176="","","-")</f>
        <v>-</v>
      </c>
      <c r="O176" s="115">
        <v>11</v>
      </c>
      <c r="P176" s="380" t="str">
        <f>IF(M176&lt;&gt;"",IF(M176&gt;O176,IF(M177&gt;O177,"○",IF(M178&gt;O178,"○","×")),IF(M177&gt;O177,IF(M178&gt;O178,"○","×"),"×")),"")</f>
        <v>○</v>
      </c>
      <c r="Q176" s="111">
        <v>9</v>
      </c>
      <c r="R176" s="114" t="str">
        <f t="shared" ref="R176:R184" si="31">IF(Q176="","","-")</f>
        <v>-</v>
      </c>
      <c r="S176" s="115">
        <v>15</v>
      </c>
      <c r="T176" s="380" t="str">
        <f>IF(Q176&lt;&gt;"",IF(Q176&gt;S176,IF(Q177&gt;S177,"○",IF(Q178&gt;S178,"○","×")),IF(Q177&gt;S177,IF(Q178&gt;S178,"○","×"),"×")),"")</f>
        <v>×</v>
      </c>
      <c r="U176" s="111">
        <v>13</v>
      </c>
      <c r="V176" s="114" t="str">
        <f t="shared" ref="V176:V187" si="32">IF(U176="","","-")</f>
        <v>-</v>
      </c>
      <c r="W176" s="115">
        <v>15</v>
      </c>
      <c r="X176" s="373" t="str">
        <f>IF(U176&lt;&gt;"",IF(U176&gt;W176,IF(U177&gt;W177,"○",IF(U178&gt;W178,"○","×")),IF(U177&gt;W177,IF(U178&gt;W178,"○","×"),"×")),"")</f>
        <v>×</v>
      </c>
      <c r="Y176" s="111">
        <v>13</v>
      </c>
      <c r="Z176" s="114" t="str">
        <f t="shared" ref="Z176:Z190" si="33">IF(Y176="","","-")</f>
        <v>-</v>
      </c>
      <c r="AA176" s="115">
        <v>15</v>
      </c>
      <c r="AB176" s="373" t="str">
        <f>IF(Y176&lt;&gt;"",IF(Y176&gt;AA176,IF(Y177&gt;AA177,"○",IF(Y178&gt;AA178,"○","×")),IF(Y177&gt;AA177,IF(Y178&gt;AA178,"○","×"),"×")),"")</f>
        <v>×</v>
      </c>
      <c r="AC176" s="351" t="s">
        <v>153</v>
      </c>
      <c r="AD176" s="352"/>
      <c r="AE176" s="352"/>
      <c r="AF176" s="353"/>
      <c r="AG176" s="116"/>
      <c r="AH176" s="117"/>
      <c r="AI176" s="118"/>
      <c r="AJ176" s="20"/>
      <c r="AK176" s="19"/>
      <c r="AL176" s="119"/>
      <c r="AM176" s="120"/>
      <c r="AN176" s="118"/>
      <c r="AO176" s="119"/>
      <c r="BO176" s="51"/>
      <c r="BP176" s="51"/>
      <c r="BQ176" s="51"/>
      <c r="BR176" s="51"/>
      <c r="BS176" s="51"/>
      <c r="BT176" s="51"/>
      <c r="BU176" s="51"/>
    </row>
    <row r="177" spans="2:73" ht="11.1" customHeight="1" x14ac:dyDescent="0.15">
      <c r="B177" s="234" t="s">
        <v>88</v>
      </c>
      <c r="C177" s="68" t="s">
        <v>110</v>
      </c>
      <c r="D177" s="69" t="s">
        <v>62</v>
      </c>
      <c r="E177" s="315"/>
      <c r="F177" s="316"/>
      <c r="G177" s="316"/>
      <c r="H177" s="317"/>
      <c r="I177" s="111">
        <v>13</v>
      </c>
      <c r="J177" s="112" t="str">
        <f>IF(I177="","","-")</f>
        <v>-</v>
      </c>
      <c r="K177" s="121">
        <v>15</v>
      </c>
      <c r="L177" s="327"/>
      <c r="M177" s="111">
        <v>15</v>
      </c>
      <c r="N177" s="112" t="str">
        <f t="shared" si="30"/>
        <v>-</v>
      </c>
      <c r="O177" s="113">
        <v>12</v>
      </c>
      <c r="P177" s="327"/>
      <c r="Q177" s="111">
        <v>5</v>
      </c>
      <c r="R177" s="112" t="str">
        <f t="shared" si="31"/>
        <v>-</v>
      </c>
      <c r="S177" s="113">
        <v>15</v>
      </c>
      <c r="T177" s="327"/>
      <c r="U177" s="111">
        <v>9</v>
      </c>
      <c r="V177" s="112" t="str">
        <f t="shared" si="32"/>
        <v>-</v>
      </c>
      <c r="W177" s="113">
        <v>15</v>
      </c>
      <c r="X177" s="330"/>
      <c r="Y177" s="111">
        <v>15</v>
      </c>
      <c r="Z177" s="112" t="str">
        <f t="shared" si="33"/>
        <v>-</v>
      </c>
      <c r="AA177" s="113">
        <v>17</v>
      </c>
      <c r="AB177" s="330"/>
      <c r="AC177" s="354"/>
      <c r="AD177" s="355"/>
      <c r="AE177" s="355"/>
      <c r="AF177" s="356"/>
      <c r="AG177" s="122"/>
      <c r="AH177" s="117">
        <f>COUNTIF(E176:AB178,"○")</f>
        <v>1</v>
      </c>
      <c r="AI177" s="118">
        <f>COUNTIF(E176:AB178,"×")</f>
        <v>4</v>
      </c>
      <c r="AJ177" s="20">
        <f>(IF((E176&gt;G176),1,0))+(IF((E177&gt;G177),1,0))+(IF((E178&gt;G178),1,0))+(IF((I176&gt;K176),1,0))+(IF((I177&gt;K177),1,0))+(IF((I178&gt;K178),1,0))+(IF((M176&gt;O176),1,0))+(IF((M177&gt;O177),1,0))+(IF((M178&gt;O178),1,0))+(IF((Q176&gt;S176),1,0))+(IF((Q177&gt;S177),1,0))+(IF((Q178&gt;S178),1,0))+(IF((U176&gt;W176),1,0))+(IF((U177&gt;W177),1,0))+(IF((U178&gt;W178),1,0))+(IF((Y176&gt;AA176),1,0))+(IF((Y177&gt;AA177),1,0))+(IF((Y178&gt;AA178),1,0))</f>
        <v>2</v>
      </c>
      <c r="AK177" s="19">
        <f>(IF((E176&lt;G176),1,0))+(IF((E177&lt;G177),1,0))+(IF((E178&lt;G178),1,0))+(IF((I176&lt;K176),1,0))+(IF((I177&lt;K177),1,0))+(IF((I178&lt;K178),1,0))+(IF((M176&lt;O176),1,0))+(IF((M177&lt;O177),1,0))+(IF((M178&lt;O178),1,0))+(IF((Q176&lt;S176),1,0))+(IF((Q177&lt;S177),1,0))+(IF((Q178&lt;S178),1,0))+(IF((U176&lt;W176),1,0))+(IF((U177&lt;W177),1,0))+(IF((U178&lt;W178),1,0))+(IF((Y176&lt;AA176),1,0))+(IF((Y177&lt;AA177),1,0))+(IF((Y178&lt;AA178),1,0))</f>
        <v>8</v>
      </c>
      <c r="AL177" s="123">
        <f>AJ177-AK177</f>
        <v>-6</v>
      </c>
      <c r="AM177" s="120">
        <f>SUM(E176:E178,I176:I178,M176:M178,Q176:Q178,U176:U178,Y176:Y178)</f>
        <v>117</v>
      </c>
      <c r="AN177" s="118">
        <f>SUM(G176:G178,K176:K178,O176:O178,S176:S178,W176:W178,AA176:AA178)</f>
        <v>145</v>
      </c>
      <c r="AO177" s="119">
        <f>AM177-AN177</f>
        <v>-28</v>
      </c>
      <c r="BO177" s="51"/>
      <c r="BP177" s="51"/>
      <c r="BQ177" s="51"/>
      <c r="BR177" s="51"/>
      <c r="BS177" s="51"/>
      <c r="BT177" s="51"/>
      <c r="BU177" s="51"/>
    </row>
    <row r="178" spans="2:73" ht="11.1" customHeight="1" x14ac:dyDescent="0.15">
      <c r="B178" s="234"/>
      <c r="C178" s="71"/>
      <c r="D178" s="72"/>
      <c r="E178" s="318"/>
      <c r="F178" s="319"/>
      <c r="G178" s="319"/>
      <c r="H178" s="320"/>
      <c r="I178" s="124"/>
      <c r="J178" s="112" t="str">
        <f>IF(I178="","","-")</f>
        <v/>
      </c>
      <c r="K178" s="125"/>
      <c r="L178" s="328"/>
      <c r="M178" s="124"/>
      <c r="N178" s="126" t="str">
        <f t="shared" si="30"/>
        <v/>
      </c>
      <c r="O178" s="125"/>
      <c r="P178" s="327"/>
      <c r="Q178" s="111"/>
      <c r="R178" s="112" t="str">
        <f t="shared" si="31"/>
        <v/>
      </c>
      <c r="S178" s="113"/>
      <c r="T178" s="327"/>
      <c r="U178" s="111"/>
      <c r="V178" s="112" t="str">
        <f t="shared" si="32"/>
        <v/>
      </c>
      <c r="W178" s="113"/>
      <c r="X178" s="330"/>
      <c r="Y178" s="111"/>
      <c r="Z178" s="112" t="str">
        <f t="shared" si="33"/>
        <v/>
      </c>
      <c r="AA178" s="113"/>
      <c r="AB178" s="330"/>
      <c r="AC178" s="6">
        <f>AH177</f>
        <v>1</v>
      </c>
      <c r="AD178" s="127" t="s">
        <v>9</v>
      </c>
      <c r="AE178" s="5">
        <f>AI177</f>
        <v>4</v>
      </c>
      <c r="AF178" s="4" t="s">
        <v>6</v>
      </c>
      <c r="AG178" s="116"/>
      <c r="AH178" s="117"/>
      <c r="AI178" s="118"/>
      <c r="AJ178" s="20"/>
      <c r="AK178" s="19"/>
      <c r="AL178" s="119"/>
      <c r="AM178" s="120"/>
      <c r="AN178" s="118"/>
      <c r="AO178" s="119"/>
      <c r="BO178" s="51"/>
      <c r="BP178" s="51"/>
      <c r="BQ178" s="51"/>
      <c r="BR178" s="51"/>
      <c r="BS178" s="51"/>
      <c r="BT178" s="51"/>
      <c r="BU178" s="51"/>
    </row>
    <row r="179" spans="2:73" ht="11.1" customHeight="1" x14ac:dyDescent="0.15">
      <c r="B179" s="152" t="s">
        <v>27</v>
      </c>
      <c r="C179" s="68" t="s">
        <v>111</v>
      </c>
      <c r="D179" s="73" t="s">
        <v>81</v>
      </c>
      <c r="E179" s="128">
        <f>IF(K176="","",K176)</f>
        <v>15</v>
      </c>
      <c r="F179" s="112" t="str">
        <f t="shared" ref="F179:F193" si="34">IF(E179="","","-")</f>
        <v>-</v>
      </c>
      <c r="G179" s="159">
        <f>IF(I176="","",I176)</f>
        <v>10</v>
      </c>
      <c r="H179" s="321" t="str">
        <f>IF(L176="","",IF(L176="○","×",IF(L176="×","○")))</f>
        <v>○</v>
      </c>
      <c r="I179" s="323"/>
      <c r="J179" s="324"/>
      <c r="K179" s="324"/>
      <c r="L179" s="325"/>
      <c r="M179" s="111">
        <v>15</v>
      </c>
      <c r="N179" s="112" t="str">
        <f t="shared" si="30"/>
        <v>-</v>
      </c>
      <c r="O179" s="113">
        <v>6</v>
      </c>
      <c r="P179" s="334" t="str">
        <f>IF(M179&lt;&gt;"",IF(M179&gt;O179,IF(M180&gt;O180,"○",IF(M181&gt;O181,"○","×")),IF(M180&gt;O180,IF(M181&gt;O181,"○","×"),"×")),"")</f>
        <v>○</v>
      </c>
      <c r="Q179" s="129">
        <v>15</v>
      </c>
      <c r="R179" s="130" t="str">
        <f t="shared" si="31"/>
        <v>-</v>
      </c>
      <c r="S179" s="131">
        <v>6</v>
      </c>
      <c r="T179" s="334" t="str">
        <f>IF(Q179&lt;&gt;"",IF(Q179&gt;S179,IF(Q180&gt;S180,"○",IF(Q181&gt;S181,"○","×")),IF(Q180&gt;S180,IF(Q181&gt;S181,"○","×"),"×")),"")</f>
        <v>×</v>
      </c>
      <c r="U179" s="129">
        <v>5</v>
      </c>
      <c r="V179" s="130" t="str">
        <f t="shared" si="32"/>
        <v>-</v>
      </c>
      <c r="W179" s="131">
        <v>15</v>
      </c>
      <c r="X179" s="329" t="str">
        <f>IF(U179&lt;&gt;"",IF(U179&gt;W179,IF(U180&gt;W180,"○",IF(U181&gt;W181,"○","×")),IF(U180&gt;W180,IF(U181&gt;W181,"○","×"),"×")),"")</f>
        <v>×</v>
      </c>
      <c r="Y179" s="129">
        <v>15</v>
      </c>
      <c r="Z179" s="130" t="str">
        <f t="shared" si="33"/>
        <v>-</v>
      </c>
      <c r="AA179" s="131">
        <v>6</v>
      </c>
      <c r="AB179" s="329" t="str">
        <f>IF(Y179&lt;&gt;"",IF(Y179&gt;AA179,IF(Y180&gt;AA180,"○",IF(Y181&gt;AA181,"○","×")),IF(Y180&gt;AA180,IF(Y181&gt;AA181,"○","×"),"×")),"")</f>
        <v>○</v>
      </c>
      <c r="AC179" s="374" t="s">
        <v>149</v>
      </c>
      <c r="AD179" s="375"/>
      <c r="AE179" s="375"/>
      <c r="AF179" s="376"/>
      <c r="AG179" s="116"/>
      <c r="AH179" s="132"/>
      <c r="AI179" s="133"/>
      <c r="AJ179" s="36"/>
      <c r="AK179" s="35"/>
      <c r="AL179" s="134"/>
      <c r="AM179" s="135"/>
      <c r="AN179" s="133"/>
      <c r="AO179" s="134"/>
      <c r="BO179" s="51"/>
      <c r="BP179" s="51"/>
      <c r="BQ179" s="51"/>
      <c r="BR179" s="51"/>
      <c r="BS179" s="51"/>
      <c r="BT179" s="51"/>
      <c r="BU179" s="51"/>
    </row>
    <row r="180" spans="2:73" ht="11.1" customHeight="1" x14ac:dyDescent="0.15">
      <c r="B180" s="234" t="s">
        <v>89</v>
      </c>
      <c r="C180" s="68" t="s">
        <v>161</v>
      </c>
      <c r="D180" s="69" t="s">
        <v>57</v>
      </c>
      <c r="E180" s="128">
        <f>IF(K177="","",K177)</f>
        <v>15</v>
      </c>
      <c r="F180" s="112" t="str">
        <f t="shared" si="34"/>
        <v>-</v>
      </c>
      <c r="G180" s="159">
        <f>IF(I177="","",I177)</f>
        <v>13</v>
      </c>
      <c r="H180" s="322" t="str">
        <f>IF(J177="","",J177)</f>
        <v>-</v>
      </c>
      <c r="I180" s="326"/>
      <c r="J180" s="316"/>
      <c r="K180" s="316"/>
      <c r="L180" s="317"/>
      <c r="M180" s="111">
        <v>15</v>
      </c>
      <c r="N180" s="112" t="str">
        <f t="shared" si="30"/>
        <v>-</v>
      </c>
      <c r="O180" s="113">
        <v>10</v>
      </c>
      <c r="P180" s="327"/>
      <c r="Q180" s="111">
        <v>13</v>
      </c>
      <c r="R180" s="112" t="str">
        <f t="shared" si="31"/>
        <v>-</v>
      </c>
      <c r="S180" s="113">
        <v>15</v>
      </c>
      <c r="T180" s="327"/>
      <c r="U180" s="111">
        <v>4</v>
      </c>
      <c r="V180" s="112" t="str">
        <f t="shared" si="32"/>
        <v>-</v>
      </c>
      <c r="W180" s="113">
        <v>15</v>
      </c>
      <c r="X180" s="330"/>
      <c r="Y180" s="111">
        <v>7</v>
      </c>
      <c r="Z180" s="112" t="str">
        <f t="shared" si="33"/>
        <v>-</v>
      </c>
      <c r="AA180" s="113">
        <v>15</v>
      </c>
      <c r="AB180" s="330"/>
      <c r="AC180" s="377"/>
      <c r="AD180" s="378"/>
      <c r="AE180" s="378"/>
      <c r="AF180" s="379"/>
      <c r="AG180" s="122"/>
      <c r="AH180" s="117">
        <f>COUNTIF(E179:AB181,"○")</f>
        <v>3</v>
      </c>
      <c r="AI180" s="118">
        <f>COUNTIF(E179:AB181,"×")</f>
        <v>2</v>
      </c>
      <c r="AJ180" s="20">
        <f>(IF((E179&gt;G179),1,0))+(IF((E180&gt;G180),1,0))+(IF((E181&gt;G181),1,0))+(IF((I179&gt;K179),1,0))+(IF((I180&gt;K180),1,0))+(IF((I181&gt;K181),1,0))+(IF((M179&gt;O179),1,0))+(IF((M180&gt;O180),1,0))+(IF((M181&gt;O181),1,0))+(IF((Q179&gt;S179),1,0))+(IF((Q180&gt;S180),1,0))+(IF((Q181&gt;S181),1,0))+(IF((U179&gt;W179),1,0))+(IF((U180&gt;W180),1,0))+(IF((U181&gt;W181),1,0))+(IF((Y179&gt;AA179),1,0))+(IF((Y180&gt;AA180),1,0))+(IF((Y181&gt;AA181),1,0))</f>
        <v>7</v>
      </c>
      <c r="AK180" s="19">
        <f>(IF((E179&lt;G179),1,0))+(IF((E180&lt;G180),1,0))+(IF((E181&lt;G181),1,0))+(IF((I179&lt;K179),1,0))+(IF((I180&lt;K180),1,0))+(IF((I181&lt;K181),1,0))+(IF((M179&lt;O179),1,0))+(IF((M180&lt;O180),1,0))+(IF((M181&lt;O181),1,0))+(IF((Q179&lt;S179),1,0))+(IF((Q180&lt;S180),1,0))+(IF((Q181&lt;S181),1,0))+(IF((U179&lt;W179),1,0))+(IF((U180&lt;W180),1,0))+(IF((U181&lt;W181),1,0))+(IF((Y179&lt;AA179),1,0))+(IF((Y180&lt;AA180),1,0))+(IF((Y181&lt;AA181),1,0))</f>
        <v>5</v>
      </c>
      <c r="AL180" s="123">
        <f>AJ180-AK180</f>
        <v>2</v>
      </c>
      <c r="AM180" s="120">
        <f>SUM(E179:E181,I179:I181,M179:M181,Q179:Q181,U179:U181,Y179:Y181)</f>
        <v>145</v>
      </c>
      <c r="AN180" s="118">
        <f>SUM(G179:G181,K179:K181,O179:O181,S179:S181,W179:W181,AA179:AA181)</f>
        <v>140</v>
      </c>
      <c r="AO180" s="119">
        <f>AM180-AN180</f>
        <v>5</v>
      </c>
      <c r="BO180" s="51"/>
      <c r="BP180" s="51"/>
      <c r="BQ180" s="51"/>
      <c r="BR180" s="51"/>
      <c r="BS180" s="51"/>
      <c r="BT180" s="51"/>
      <c r="BU180" s="51"/>
    </row>
    <row r="181" spans="2:73" ht="11.1" customHeight="1" x14ac:dyDescent="0.15">
      <c r="B181" s="234"/>
      <c r="C181" s="71"/>
      <c r="D181" s="74"/>
      <c r="E181" s="136" t="str">
        <f>IF(K178="","",K178)</f>
        <v/>
      </c>
      <c r="F181" s="112" t="str">
        <f t="shared" si="34"/>
        <v/>
      </c>
      <c r="G181" s="137" t="str">
        <f>IF(I178="","",I178)</f>
        <v/>
      </c>
      <c r="H181" s="332" t="str">
        <f>IF(J178="","",J178)</f>
        <v/>
      </c>
      <c r="I181" s="333"/>
      <c r="J181" s="319"/>
      <c r="K181" s="319"/>
      <c r="L181" s="320"/>
      <c r="M181" s="124"/>
      <c r="N181" s="112" t="str">
        <f t="shared" si="30"/>
        <v/>
      </c>
      <c r="O181" s="125"/>
      <c r="P181" s="328"/>
      <c r="Q181" s="124">
        <v>10</v>
      </c>
      <c r="R181" s="126" t="str">
        <f t="shared" si="31"/>
        <v>-</v>
      </c>
      <c r="S181" s="125">
        <v>15</v>
      </c>
      <c r="T181" s="328"/>
      <c r="U181" s="124"/>
      <c r="V181" s="126" t="str">
        <f t="shared" si="32"/>
        <v/>
      </c>
      <c r="W181" s="125"/>
      <c r="X181" s="330"/>
      <c r="Y181" s="124">
        <v>16</v>
      </c>
      <c r="Z181" s="126" t="str">
        <f t="shared" si="33"/>
        <v>-</v>
      </c>
      <c r="AA181" s="125">
        <v>14</v>
      </c>
      <c r="AB181" s="330"/>
      <c r="AC181" s="6">
        <f>AH180</f>
        <v>3</v>
      </c>
      <c r="AD181" s="127" t="s">
        <v>9</v>
      </c>
      <c r="AE181" s="5">
        <f>AI180</f>
        <v>2</v>
      </c>
      <c r="AF181" s="4" t="s">
        <v>6</v>
      </c>
      <c r="AG181" s="116"/>
      <c r="AH181" s="138"/>
      <c r="AI181" s="139"/>
      <c r="AJ181" s="11"/>
      <c r="AK181" s="10"/>
      <c r="AL181" s="140"/>
      <c r="AM181" s="141"/>
      <c r="AN181" s="139"/>
      <c r="AO181" s="140"/>
      <c r="BO181" s="51"/>
      <c r="BP181" s="51"/>
      <c r="BQ181" s="51"/>
      <c r="BR181" s="51"/>
      <c r="BS181" s="51"/>
      <c r="BT181" s="51"/>
      <c r="BU181" s="51"/>
    </row>
    <row r="182" spans="2:73" ht="11.1" customHeight="1" x14ac:dyDescent="0.15">
      <c r="B182" s="152" t="s">
        <v>27</v>
      </c>
      <c r="C182" s="75" t="s">
        <v>107</v>
      </c>
      <c r="D182" s="69" t="s">
        <v>76</v>
      </c>
      <c r="E182" s="128">
        <f>IF(O176="","",O176)</f>
        <v>11</v>
      </c>
      <c r="F182" s="130" t="str">
        <f t="shared" si="34"/>
        <v>-</v>
      </c>
      <c r="G182" s="159">
        <f>IF(M176="","",M176)</f>
        <v>15</v>
      </c>
      <c r="H182" s="321" t="str">
        <f>IF(P176="","",IF(P176="○","×",IF(P176="×","○")))</f>
        <v>×</v>
      </c>
      <c r="I182" s="142">
        <f>IF(O179="","",O179)</f>
        <v>6</v>
      </c>
      <c r="J182" s="112" t="str">
        <f t="shared" ref="J182:J193" si="35">IF(I182="","","-")</f>
        <v>-</v>
      </c>
      <c r="K182" s="159">
        <f>IF(M179="","",M179)</f>
        <v>15</v>
      </c>
      <c r="L182" s="321" t="str">
        <f>IF(P179="","",IF(P179="○","×",IF(P179="×","○")))</f>
        <v>×</v>
      </c>
      <c r="M182" s="323"/>
      <c r="N182" s="324"/>
      <c r="O182" s="324"/>
      <c r="P182" s="325"/>
      <c r="Q182" s="111">
        <v>15</v>
      </c>
      <c r="R182" s="112" t="str">
        <f t="shared" si="31"/>
        <v>-</v>
      </c>
      <c r="S182" s="113">
        <v>13</v>
      </c>
      <c r="T182" s="327" t="str">
        <f>IF(Q182&lt;&gt;"",IF(Q182&gt;S182,IF(Q183&gt;S183,"○",IF(Q184&gt;S184,"○","×")),IF(Q183&gt;S183,IF(Q184&gt;S184,"○","×"),"×")),"")</f>
        <v>○</v>
      </c>
      <c r="U182" s="111">
        <v>15</v>
      </c>
      <c r="V182" s="112" t="str">
        <f t="shared" si="32"/>
        <v>-</v>
      </c>
      <c r="W182" s="113">
        <v>17</v>
      </c>
      <c r="X182" s="329" t="str">
        <f>IF(U182&lt;&gt;"",IF(U182&gt;W182,IF(U183&gt;W183,"○",IF(U184&gt;W184,"○","×")),IF(U183&gt;W183,IF(U184&gt;W184,"○","×"),"×")),"")</f>
        <v>×</v>
      </c>
      <c r="Y182" s="111">
        <v>10</v>
      </c>
      <c r="Z182" s="112" t="str">
        <f t="shared" si="33"/>
        <v>-</v>
      </c>
      <c r="AA182" s="113">
        <v>15</v>
      </c>
      <c r="AB182" s="329" t="str">
        <f>IF(Y182&lt;&gt;"",IF(Y182&gt;AA182,IF(Y183&gt;AA183,"○",IF(Y184&gt;AA184,"○","×")),IF(Y183&gt;AA183,IF(Y184&gt;AA184,"○","×"),"×")),"")</f>
        <v>×</v>
      </c>
      <c r="AC182" s="359" t="s">
        <v>150</v>
      </c>
      <c r="AD182" s="360"/>
      <c r="AE182" s="360"/>
      <c r="AF182" s="361"/>
      <c r="AG182" s="116"/>
      <c r="AH182" s="117"/>
      <c r="AI182" s="118"/>
      <c r="AJ182" s="20"/>
      <c r="AK182" s="19"/>
      <c r="AL182" s="119"/>
      <c r="AM182" s="120"/>
      <c r="AN182" s="118"/>
      <c r="AO182" s="119"/>
      <c r="BO182" s="51"/>
      <c r="BP182" s="51"/>
      <c r="BQ182" s="51"/>
      <c r="BR182" s="51"/>
      <c r="BS182" s="51"/>
      <c r="BT182" s="51"/>
      <c r="BU182" s="51"/>
    </row>
    <row r="183" spans="2:73" ht="11.1" customHeight="1" x14ac:dyDescent="0.15">
      <c r="B183" s="234" t="s">
        <v>88</v>
      </c>
      <c r="C183" s="75" t="s">
        <v>108</v>
      </c>
      <c r="D183" s="69" t="s">
        <v>76</v>
      </c>
      <c r="E183" s="128">
        <f>IF(O177="","",O177)</f>
        <v>12</v>
      </c>
      <c r="F183" s="112" t="str">
        <f t="shared" si="34"/>
        <v>-</v>
      </c>
      <c r="G183" s="159">
        <f>IF(M177="","",M177)</f>
        <v>15</v>
      </c>
      <c r="H183" s="322" t="str">
        <f>IF(J180="","",J180)</f>
        <v/>
      </c>
      <c r="I183" s="142">
        <f>IF(O180="","",O180)</f>
        <v>10</v>
      </c>
      <c r="J183" s="112" t="str">
        <f t="shared" si="35"/>
        <v>-</v>
      </c>
      <c r="K183" s="159">
        <f>IF(M180="","",M180)</f>
        <v>15</v>
      </c>
      <c r="L183" s="322" t="str">
        <f>IF(N180="","",N180)</f>
        <v>-</v>
      </c>
      <c r="M183" s="326"/>
      <c r="N183" s="316"/>
      <c r="O183" s="316"/>
      <c r="P183" s="317"/>
      <c r="Q183" s="111">
        <v>12</v>
      </c>
      <c r="R183" s="112" t="str">
        <f t="shared" si="31"/>
        <v>-</v>
      </c>
      <c r="S183" s="113">
        <v>15</v>
      </c>
      <c r="T183" s="327"/>
      <c r="U183" s="111">
        <v>5</v>
      </c>
      <c r="V183" s="112" t="str">
        <f t="shared" si="32"/>
        <v>-</v>
      </c>
      <c r="W183" s="113">
        <v>15</v>
      </c>
      <c r="X183" s="330"/>
      <c r="Y183" s="111">
        <v>12</v>
      </c>
      <c r="Z183" s="112" t="str">
        <f t="shared" si="33"/>
        <v>-</v>
      </c>
      <c r="AA183" s="113">
        <v>15</v>
      </c>
      <c r="AB183" s="330"/>
      <c r="AC183" s="354"/>
      <c r="AD183" s="355"/>
      <c r="AE183" s="355"/>
      <c r="AF183" s="356"/>
      <c r="AG183" s="122"/>
      <c r="AH183" s="117">
        <f>COUNTIF(E182:AB184,"○")</f>
        <v>1</v>
      </c>
      <c r="AI183" s="118">
        <f>COUNTIF(E182:AB184,"×")</f>
        <v>4</v>
      </c>
      <c r="AJ183" s="20">
        <f>(IF((E182&gt;G182),1,0))+(IF((E183&gt;G183),1,0))+(IF((E184&gt;G184),1,0))+(IF((I182&gt;K182),1,0))+(IF((I183&gt;K183),1,0))+(IF((I184&gt;K184),1,0))+(IF((M182&gt;O182),1,0))+(IF((M183&gt;O183),1,0))+(IF((M184&gt;O184),1,0))+(IF((Q182&gt;S182),1,0))+(IF((Q183&gt;S183),1,0))+(IF((Q184&gt;S184),1,0))+(IF((U182&gt;W182),1,0))+(IF((U183&gt;W183),1,0))+(IF((U184&gt;W184),1,0))+(IF((Y182&gt;AA182),1,0))+(IF((Y183&gt;AA183),1,0))+(IF((Y184&gt;AA184),1,0))</f>
        <v>2</v>
      </c>
      <c r="AK183" s="19">
        <f>(IF((E182&lt;G182),1,0))+(IF((E183&lt;G183),1,0))+(IF((E184&lt;G184),1,0))+(IF((I182&lt;K182),1,0))+(IF((I183&lt;K183),1,0))+(IF((I184&lt;K184),1,0))+(IF((M182&lt;O182),1,0))+(IF((M183&lt;O183),1,0))+(IF((M184&lt;O184),1,0))+(IF((Q182&lt;S182),1,0))+(IF((Q183&lt;S183),1,0))+(IF((Q184&lt;S184),1,0))+(IF((U182&lt;W182),1,0))+(IF((U183&lt;W183),1,0))+(IF((U184&lt;W184),1,0))+(IF((Y182&lt;AA182),1,0))+(IF((Y183&lt;AA183),1,0))+(IF((Y184&lt;AA184),1,0))</f>
        <v>9</v>
      </c>
      <c r="AL183" s="123">
        <f>AJ183-AK183</f>
        <v>-7</v>
      </c>
      <c r="AM183" s="120">
        <f>SUM(E182:E184,I182:I184,M182:M184,Q182:Q184,U182:U184,Y182:Y184)</f>
        <v>123</v>
      </c>
      <c r="AN183" s="118">
        <f>SUM(G182:G184,K182:K184,O182:O184,S182:S184,W182:W184,AA182:AA184)</f>
        <v>163</v>
      </c>
      <c r="AO183" s="119">
        <f>AM183-AN183</f>
        <v>-40</v>
      </c>
      <c r="BO183" s="51"/>
      <c r="BP183" s="51"/>
      <c r="BQ183" s="51"/>
      <c r="BR183" s="51"/>
      <c r="BS183" s="51"/>
      <c r="BT183" s="51"/>
      <c r="BU183" s="51"/>
    </row>
    <row r="184" spans="2:73" ht="11.1" customHeight="1" x14ac:dyDescent="0.15">
      <c r="B184" s="234"/>
      <c r="C184" s="71"/>
      <c r="D184" s="72"/>
      <c r="E184" s="128" t="str">
        <f>IF(O178="","",O178)</f>
        <v/>
      </c>
      <c r="F184" s="112" t="str">
        <f t="shared" si="34"/>
        <v/>
      </c>
      <c r="G184" s="159" t="str">
        <f>IF(M178="","",M178)</f>
        <v/>
      </c>
      <c r="H184" s="322" t="str">
        <f>IF(J181="","",J181)</f>
        <v/>
      </c>
      <c r="I184" s="142" t="str">
        <f>IF(O181="","",O181)</f>
        <v/>
      </c>
      <c r="J184" s="112" t="str">
        <f t="shared" si="35"/>
        <v/>
      </c>
      <c r="K184" s="159" t="str">
        <f>IF(M181="","",M181)</f>
        <v/>
      </c>
      <c r="L184" s="322" t="str">
        <f>IF(N181="","",N181)</f>
        <v/>
      </c>
      <c r="M184" s="326"/>
      <c r="N184" s="316"/>
      <c r="O184" s="316"/>
      <c r="P184" s="317"/>
      <c r="Q184" s="111">
        <v>15</v>
      </c>
      <c r="R184" s="112" t="str">
        <f t="shared" si="31"/>
        <v>-</v>
      </c>
      <c r="S184" s="113">
        <v>13</v>
      </c>
      <c r="T184" s="328"/>
      <c r="U184" s="111"/>
      <c r="V184" s="112" t="str">
        <f t="shared" si="32"/>
        <v/>
      </c>
      <c r="W184" s="113"/>
      <c r="X184" s="331"/>
      <c r="Y184" s="111"/>
      <c r="Z184" s="112" t="str">
        <f t="shared" si="33"/>
        <v/>
      </c>
      <c r="AA184" s="113"/>
      <c r="AB184" s="331"/>
      <c r="AC184" s="6">
        <f>AH183</f>
        <v>1</v>
      </c>
      <c r="AD184" s="127" t="s">
        <v>9</v>
      </c>
      <c r="AE184" s="5">
        <f>AI183</f>
        <v>4</v>
      </c>
      <c r="AF184" s="4" t="s">
        <v>6</v>
      </c>
      <c r="AG184" s="116"/>
      <c r="AH184" s="117"/>
      <c r="AI184" s="118"/>
      <c r="AJ184" s="20"/>
      <c r="AK184" s="19"/>
      <c r="AL184" s="119"/>
      <c r="AM184" s="120"/>
      <c r="AN184" s="118"/>
      <c r="AO184" s="119"/>
      <c r="BO184" s="51"/>
      <c r="BP184" s="51"/>
      <c r="BQ184" s="51"/>
      <c r="BR184" s="51"/>
      <c r="BS184" s="51"/>
      <c r="BT184" s="51"/>
      <c r="BU184" s="51"/>
    </row>
    <row r="185" spans="2:73" ht="11.1" customHeight="1" x14ac:dyDescent="0.15">
      <c r="B185" s="152" t="s">
        <v>27</v>
      </c>
      <c r="C185" s="68" t="s">
        <v>114</v>
      </c>
      <c r="D185" s="88" t="s">
        <v>81</v>
      </c>
      <c r="E185" s="143">
        <f>IF(S176="","",S176)</f>
        <v>15</v>
      </c>
      <c r="F185" s="130" t="str">
        <f t="shared" si="34"/>
        <v>-</v>
      </c>
      <c r="G185" s="158">
        <f>IF(Q176="","",Q176)</f>
        <v>9</v>
      </c>
      <c r="H185" s="335" t="str">
        <f>IF(T176="","",IF(T176="○","×",IF(T176="×","○")))</f>
        <v>○</v>
      </c>
      <c r="I185" s="144">
        <f>IF(S179="","",S179)</f>
        <v>6</v>
      </c>
      <c r="J185" s="130" t="str">
        <f t="shared" si="35"/>
        <v>-</v>
      </c>
      <c r="K185" s="158">
        <f>IF(Q179="","",Q179)</f>
        <v>15</v>
      </c>
      <c r="L185" s="321" t="str">
        <f>IF(T179="","",IF(T179="○","×",IF(T179="×","○")))</f>
        <v>○</v>
      </c>
      <c r="M185" s="158">
        <f>IF(S182="","",S182)</f>
        <v>13</v>
      </c>
      <c r="N185" s="130" t="str">
        <f t="shared" ref="N185:N193" si="36">IF(M185="","","-")</f>
        <v>-</v>
      </c>
      <c r="O185" s="158">
        <f>IF(Q182="","",Q182)</f>
        <v>15</v>
      </c>
      <c r="P185" s="321" t="str">
        <f>IF(T182="","",IF(T182="○","×",IF(T182="×","○")))</f>
        <v>×</v>
      </c>
      <c r="Q185" s="323"/>
      <c r="R185" s="324"/>
      <c r="S185" s="324"/>
      <c r="T185" s="325"/>
      <c r="U185" s="129">
        <v>6</v>
      </c>
      <c r="V185" s="130" t="str">
        <f t="shared" si="32"/>
        <v>-</v>
      </c>
      <c r="W185" s="131">
        <v>15</v>
      </c>
      <c r="X185" s="330" t="str">
        <f>IF(U185&lt;&gt;"",IF(U185&gt;W185,IF(U186&gt;W186,"○",IF(U187&gt;W187,"○","×")),IF(U186&gt;W186,IF(U187&gt;W187,"○","×"),"×")),"")</f>
        <v>×</v>
      </c>
      <c r="Y185" s="129">
        <v>15</v>
      </c>
      <c r="Z185" s="130" t="str">
        <f t="shared" si="33"/>
        <v>-</v>
      </c>
      <c r="AA185" s="131">
        <v>11</v>
      </c>
      <c r="AB185" s="330" t="str">
        <f>IF(Y185&lt;&gt;"",IF(Y185&gt;AA185,IF(Y186&gt;AA186,"○",IF(Y187&gt;AA187,"○","×")),IF(Y186&gt;AA186,IF(Y187&gt;AA187,"○","×"),"×")),"")</f>
        <v>○</v>
      </c>
      <c r="AC185" s="359" t="s">
        <v>151</v>
      </c>
      <c r="AD185" s="360"/>
      <c r="AE185" s="360"/>
      <c r="AF185" s="361"/>
      <c r="AG185" s="145"/>
      <c r="AH185" s="132"/>
      <c r="AI185" s="133"/>
      <c r="AJ185" s="36"/>
      <c r="AK185" s="35"/>
      <c r="AL185" s="134"/>
      <c r="AM185" s="135"/>
      <c r="AN185" s="133"/>
      <c r="AO185" s="134"/>
      <c r="BO185" s="51"/>
      <c r="BP185" s="51"/>
      <c r="BQ185" s="51"/>
      <c r="BR185" s="51"/>
      <c r="BS185" s="51"/>
      <c r="BT185" s="51"/>
      <c r="BU185" s="51"/>
    </row>
    <row r="186" spans="2:73" ht="11.1" customHeight="1" x14ac:dyDescent="0.15">
      <c r="B186" s="234" t="s">
        <v>89</v>
      </c>
      <c r="C186" s="68" t="s">
        <v>115</v>
      </c>
      <c r="D186" s="69" t="s">
        <v>81</v>
      </c>
      <c r="E186" s="128">
        <f>IF(S177="","",S177)</f>
        <v>15</v>
      </c>
      <c r="F186" s="112" t="str">
        <f t="shared" si="34"/>
        <v>-</v>
      </c>
      <c r="G186" s="159">
        <f>IF(Q177="","",Q177)</f>
        <v>5</v>
      </c>
      <c r="H186" s="336" t="str">
        <f>IF(J183="","",J183)</f>
        <v>-</v>
      </c>
      <c r="I186" s="142">
        <f>IF(S180="","",S180)</f>
        <v>15</v>
      </c>
      <c r="J186" s="112" t="str">
        <f t="shared" si="35"/>
        <v>-</v>
      </c>
      <c r="K186" s="159">
        <f>IF(Q180="","",Q180)</f>
        <v>13</v>
      </c>
      <c r="L186" s="322" t="str">
        <f>IF(N183="","",N183)</f>
        <v/>
      </c>
      <c r="M186" s="159">
        <f>IF(S183="","",S183)</f>
        <v>15</v>
      </c>
      <c r="N186" s="112" t="str">
        <f t="shared" si="36"/>
        <v>-</v>
      </c>
      <c r="O186" s="159">
        <f>IF(Q183="","",Q183)</f>
        <v>12</v>
      </c>
      <c r="P186" s="322" t="str">
        <f>IF(R183="","",R183)</f>
        <v>-</v>
      </c>
      <c r="Q186" s="326"/>
      <c r="R186" s="316"/>
      <c r="S186" s="316"/>
      <c r="T186" s="317"/>
      <c r="U186" s="111">
        <v>6</v>
      </c>
      <c r="V186" s="112" t="str">
        <f t="shared" si="32"/>
        <v>-</v>
      </c>
      <c r="W186" s="113">
        <v>15</v>
      </c>
      <c r="X186" s="330"/>
      <c r="Y186" s="111">
        <v>19</v>
      </c>
      <c r="Z186" s="112" t="str">
        <f t="shared" si="33"/>
        <v>-</v>
      </c>
      <c r="AA186" s="113">
        <v>17</v>
      </c>
      <c r="AB186" s="330"/>
      <c r="AC186" s="354"/>
      <c r="AD186" s="355"/>
      <c r="AE186" s="355"/>
      <c r="AF186" s="356"/>
      <c r="AG186" s="145"/>
      <c r="AH186" s="117">
        <f>COUNTIF(E185:AB187,"○")</f>
        <v>3</v>
      </c>
      <c r="AI186" s="118">
        <f>COUNTIF(E185:AB187,"×")</f>
        <v>2</v>
      </c>
      <c r="AJ186" s="20">
        <f>(IF((E185&gt;G185),1,0))+(IF((E186&gt;G186),1,0))+(IF((E187&gt;G187),1,0))+(IF((I185&gt;K185),1,0))+(IF((I186&gt;K186),1,0))+(IF((I187&gt;K187),1,0))+(IF((M185&gt;O185),1,0))+(IF((M186&gt;O186),1,0))+(IF((M187&gt;O187),1,0))+(IF((Q185&gt;S185),1,0))+(IF((Q186&gt;S186),1,0))+(IF((Q187&gt;S187),1,0))+(IF((U185&gt;W185),1,0))+(IF((U186&gt;W186),1,0))+(IF((U187&gt;W187),1,0))+(IF((Y185&gt;AA185),1,0))+(IF((Y186&gt;AA186),1,0))+(IF((Y187&gt;AA187),1,0))</f>
        <v>7</v>
      </c>
      <c r="AK186" s="19">
        <f>(IF((E185&lt;G185),1,0))+(IF((E186&lt;G186),1,0))+(IF((E187&lt;G187),1,0))+(IF((I185&lt;K185),1,0))+(IF((I186&lt;K186),1,0))+(IF((I187&lt;K187),1,0))+(IF((M185&lt;O185),1,0))+(IF((M186&lt;O186),1,0))+(IF((M187&lt;O187),1,0))+(IF((Q185&lt;S185),1,0))+(IF((Q186&lt;S186),1,0))+(IF((Q187&lt;S187),1,0))+(IF((U185&lt;W185),1,0))+(IF((U186&lt;W186),1,0))+(IF((U187&lt;W187),1,0))+(IF((Y185&lt;AA185),1,0))+(IF((Y186&lt;AA186),1,0))+(IF((Y187&lt;AA187),1,0))</f>
        <v>5</v>
      </c>
      <c r="AL186" s="123">
        <f>AJ186-AK186</f>
        <v>2</v>
      </c>
      <c r="AM186" s="120">
        <f>SUM(E185:E187,I185:I187,M185:M187,Q185:Q187,U185:U187,Y185:Y187)</f>
        <v>153</v>
      </c>
      <c r="AN186" s="118">
        <f>SUM(G185:G187,K185:K187,O185:O187,S185:S187,W185:W187,AA185:AA187)</f>
        <v>152</v>
      </c>
      <c r="AO186" s="119">
        <f>AM186-AN186</f>
        <v>1</v>
      </c>
      <c r="BO186" s="51"/>
      <c r="BP186" s="51"/>
      <c r="BQ186" s="51"/>
      <c r="BR186" s="51"/>
      <c r="BS186" s="51"/>
      <c r="BT186" s="51"/>
      <c r="BU186" s="51"/>
    </row>
    <row r="187" spans="2:73" ht="11.1" customHeight="1" x14ac:dyDescent="0.15">
      <c r="B187" s="234"/>
      <c r="C187" s="75"/>
      <c r="D187" s="72"/>
      <c r="E187" s="128" t="str">
        <f>IF(S178="","",S178)</f>
        <v/>
      </c>
      <c r="F187" s="112" t="str">
        <f t="shared" si="34"/>
        <v/>
      </c>
      <c r="G187" s="159" t="str">
        <f>IF(Q178="","",Q178)</f>
        <v/>
      </c>
      <c r="H187" s="336" t="str">
        <f>IF(J184="","",J184)</f>
        <v/>
      </c>
      <c r="I187" s="142">
        <f>IF(S181="","",S181)</f>
        <v>15</v>
      </c>
      <c r="J187" s="112" t="str">
        <f t="shared" si="35"/>
        <v>-</v>
      </c>
      <c r="K187" s="159">
        <f>IF(Q181="","",Q181)</f>
        <v>10</v>
      </c>
      <c r="L187" s="322" t="str">
        <f>IF(N184="","",N184)</f>
        <v/>
      </c>
      <c r="M187" s="159">
        <f>IF(S184="","",S184)</f>
        <v>13</v>
      </c>
      <c r="N187" s="112" t="str">
        <f t="shared" si="36"/>
        <v>-</v>
      </c>
      <c r="O187" s="159">
        <f>IF(Q184="","",Q184)</f>
        <v>15</v>
      </c>
      <c r="P187" s="322" t="str">
        <f>IF(R184="","",R184)</f>
        <v>-</v>
      </c>
      <c r="Q187" s="326"/>
      <c r="R187" s="316"/>
      <c r="S187" s="316"/>
      <c r="T187" s="317"/>
      <c r="U187" s="111"/>
      <c r="V187" s="112" t="str">
        <f t="shared" si="32"/>
        <v/>
      </c>
      <c r="W187" s="113"/>
      <c r="X187" s="330"/>
      <c r="Y187" s="111"/>
      <c r="Z187" s="112" t="str">
        <f t="shared" si="33"/>
        <v/>
      </c>
      <c r="AA187" s="113"/>
      <c r="AB187" s="330"/>
      <c r="AC187" s="6">
        <f>AH186</f>
        <v>3</v>
      </c>
      <c r="AD187" s="127" t="s">
        <v>9</v>
      </c>
      <c r="AE187" s="5">
        <f>AI186</f>
        <v>2</v>
      </c>
      <c r="AF187" s="4" t="s">
        <v>6</v>
      </c>
      <c r="AG187" s="145"/>
      <c r="AH187" s="138"/>
      <c r="AI187" s="139"/>
      <c r="AJ187" s="11"/>
      <c r="AK187" s="10"/>
      <c r="AL187" s="140"/>
      <c r="AM187" s="141"/>
      <c r="AN187" s="139"/>
      <c r="AO187" s="140"/>
      <c r="BO187" s="51"/>
      <c r="BP187" s="51"/>
      <c r="BQ187" s="51"/>
      <c r="BR187" s="51"/>
      <c r="BS187" s="51"/>
      <c r="BT187" s="51"/>
      <c r="BU187" s="51"/>
    </row>
    <row r="188" spans="2:73" ht="11.1" customHeight="1" x14ac:dyDescent="0.15">
      <c r="B188" s="152" t="s">
        <v>27</v>
      </c>
      <c r="C188" s="76" t="s">
        <v>103</v>
      </c>
      <c r="D188" s="90" t="s">
        <v>104</v>
      </c>
      <c r="E188" s="143">
        <f>IF(W176="","",W176)</f>
        <v>15</v>
      </c>
      <c r="F188" s="130" t="str">
        <f t="shared" si="34"/>
        <v>-</v>
      </c>
      <c r="G188" s="158">
        <f>IF(U176="","",U176)</f>
        <v>13</v>
      </c>
      <c r="H188" s="339" t="str">
        <f>IF(X176="","",IF(X176="○","×",IF(X176="×","○")))</f>
        <v>○</v>
      </c>
      <c r="I188" s="144">
        <f>IF(W179="","",W179)</f>
        <v>15</v>
      </c>
      <c r="J188" s="130" t="str">
        <f t="shared" si="35"/>
        <v>-</v>
      </c>
      <c r="K188" s="158">
        <f>IF(U179="","",U179)</f>
        <v>5</v>
      </c>
      <c r="L188" s="339" t="str">
        <f>IF(X179="","",IF(X179="○","×",IF(X179="×","○")))</f>
        <v>○</v>
      </c>
      <c r="M188" s="158">
        <f>IF(W182="","",W182)</f>
        <v>17</v>
      </c>
      <c r="N188" s="130" t="str">
        <f t="shared" si="36"/>
        <v>-</v>
      </c>
      <c r="O188" s="158">
        <f>IF(U182="","",U182)</f>
        <v>15</v>
      </c>
      <c r="P188" s="339" t="str">
        <f>IF(X182="","",IF(X182="○","×",IF(X182="×","○")))</f>
        <v>○</v>
      </c>
      <c r="Q188" s="144">
        <f>IF(W185="","",W185)</f>
        <v>15</v>
      </c>
      <c r="R188" s="158" t="str">
        <f t="shared" ref="R188:R193" si="37">IF(Q188="","","-")</f>
        <v>-</v>
      </c>
      <c r="S188" s="158">
        <f>IF(U185="","",U185)</f>
        <v>6</v>
      </c>
      <c r="T188" s="339" t="str">
        <f>IF(X185="","",IF(X185="○","×",IF(X185="×","○")))</f>
        <v>○</v>
      </c>
      <c r="U188" s="323"/>
      <c r="V188" s="324"/>
      <c r="W188" s="324"/>
      <c r="X188" s="325"/>
      <c r="Y188" s="129">
        <v>15</v>
      </c>
      <c r="Z188" s="130" t="str">
        <f t="shared" si="33"/>
        <v>-</v>
      </c>
      <c r="AA188" s="131">
        <v>5</v>
      </c>
      <c r="AB188" s="370" t="str">
        <f>IF(Y188&lt;&gt;"",IF(Y188&gt;AA188,IF(Y189&gt;AA189,"○",IF(Y190&gt;AA190,"○","×")),IF(Y189&gt;AA189,IF(Y190&gt;AA190,"○","×"),"×")),"")</f>
        <v>○</v>
      </c>
      <c r="AC188" s="374" t="s">
        <v>148</v>
      </c>
      <c r="AD188" s="375"/>
      <c r="AE188" s="375"/>
      <c r="AF188" s="376"/>
      <c r="AG188" s="122"/>
      <c r="AH188" s="117"/>
      <c r="AI188" s="118"/>
      <c r="AJ188" s="20"/>
      <c r="AK188" s="19"/>
      <c r="AL188" s="119"/>
      <c r="AM188" s="120"/>
      <c r="AN188" s="118"/>
      <c r="AO188" s="119"/>
      <c r="BO188" s="51"/>
      <c r="BP188" s="51"/>
      <c r="BQ188" s="51"/>
      <c r="BR188" s="51"/>
      <c r="BS188" s="51"/>
      <c r="BT188" s="51"/>
      <c r="BU188" s="51"/>
    </row>
    <row r="189" spans="2:73" ht="11.1" customHeight="1" x14ac:dyDescent="0.15">
      <c r="B189" s="234" t="s">
        <v>88</v>
      </c>
      <c r="C189" s="75" t="s">
        <v>105</v>
      </c>
      <c r="D189" s="91" t="s">
        <v>106</v>
      </c>
      <c r="E189" s="128">
        <f>IF(W177="","",W177)</f>
        <v>15</v>
      </c>
      <c r="F189" s="112" t="str">
        <f t="shared" si="34"/>
        <v>-</v>
      </c>
      <c r="G189" s="159">
        <f>IF(U177="","",U177)</f>
        <v>9</v>
      </c>
      <c r="H189" s="340"/>
      <c r="I189" s="142">
        <f>IF(W180="","",W180)</f>
        <v>15</v>
      </c>
      <c r="J189" s="112" t="str">
        <f t="shared" si="35"/>
        <v>-</v>
      </c>
      <c r="K189" s="159">
        <f>IF(U180="","",U180)</f>
        <v>4</v>
      </c>
      <c r="L189" s="340"/>
      <c r="M189" s="159">
        <f>IF(W183="","",W183)</f>
        <v>15</v>
      </c>
      <c r="N189" s="112" t="str">
        <f t="shared" si="36"/>
        <v>-</v>
      </c>
      <c r="O189" s="159">
        <f>IF(U183="","",U183)</f>
        <v>5</v>
      </c>
      <c r="P189" s="340"/>
      <c r="Q189" s="142">
        <f>IF(W186="","",W186)</f>
        <v>15</v>
      </c>
      <c r="R189" s="159" t="str">
        <f t="shared" si="37"/>
        <v>-</v>
      </c>
      <c r="S189" s="159">
        <f>IF(U186="","",U186)</f>
        <v>6</v>
      </c>
      <c r="T189" s="340"/>
      <c r="U189" s="326"/>
      <c r="V189" s="316"/>
      <c r="W189" s="316"/>
      <c r="X189" s="317"/>
      <c r="Y189" s="111">
        <v>15</v>
      </c>
      <c r="Z189" s="112" t="str">
        <f t="shared" si="33"/>
        <v>-</v>
      </c>
      <c r="AA189" s="113">
        <v>6</v>
      </c>
      <c r="AB189" s="371"/>
      <c r="AC189" s="377"/>
      <c r="AD189" s="378"/>
      <c r="AE189" s="378"/>
      <c r="AF189" s="379"/>
      <c r="AG189" s="122"/>
      <c r="AH189" s="117">
        <f>COUNTIF(E188:AB190,"○")</f>
        <v>5</v>
      </c>
      <c r="AI189" s="118">
        <f>COUNTIF(E188:AB190,"×")</f>
        <v>0</v>
      </c>
      <c r="AJ189" s="20">
        <f>(IF((E188&gt;G188),1,0))+(IF((E189&gt;G189),1,0))+(IF((E190&gt;G190),1,0))+(IF((I188&gt;K188),1,0))+(IF((I189&gt;K189),1,0))+(IF((I190&gt;K190),1,0))+(IF((M188&gt;O188),1,0))+(IF((M189&gt;O189),1,0))+(IF((M190&gt;O190),1,0))+(IF((Q188&gt;S188),1,0))+(IF((Q189&gt;S189),1,0))+(IF((Q190&gt;S190),1,0))+(IF((U188&gt;W188),1,0))+(IF((U189&gt;W189),1,0))+(IF((U190&gt;W190),1,0))+(IF((Y188&gt;AA188),1,0))+(IF((Y189&gt;AA189),1,0))+(IF((Y190&gt;AA190),1,0))</f>
        <v>10</v>
      </c>
      <c r="AK189" s="19">
        <f>(IF((E188&lt;G188),1,0))+(IF((E189&lt;G189),1,0))+(IF((E190&lt;G190),1,0))+(IF((I188&lt;K188),1,0))+(IF((I189&lt;K189),1,0))+(IF((I190&lt;K190),1,0))+(IF((M188&lt;O188),1,0))+(IF((M189&lt;O189),1,0))+(IF((M190&lt;O190),1,0))+(IF((Q188&lt;S188),1,0))+(IF((Q189&lt;S189),1,0))+(IF((Q190&lt;S190),1,0))+(IF((U188&lt;W188),1,0))+(IF((U189&lt;W189),1,0))+(IF((U190&lt;W190),1,0))+(IF((Y188&lt;AA188),1,0))+(IF((Y189&lt;AA189),1,0))+(IF((Y190&lt;AA190),1,0))</f>
        <v>0</v>
      </c>
      <c r="AL189" s="123">
        <f>AJ189-AK189</f>
        <v>10</v>
      </c>
      <c r="AM189" s="120">
        <f>SUM(E188:E190,I188:I190,M188:M190,Q188:Q190,U188:U190,Y188:Y190)</f>
        <v>152</v>
      </c>
      <c r="AN189" s="118">
        <f>SUM(G188:G190,K188:K190,O188:O190,S188:S190,W188:W190,AA188:AA190)</f>
        <v>74</v>
      </c>
      <c r="AO189" s="119">
        <f>AM189-AN189</f>
        <v>78</v>
      </c>
      <c r="BO189" s="51"/>
      <c r="BP189" s="51"/>
      <c r="BQ189" s="51"/>
      <c r="BR189" s="51"/>
      <c r="BS189" s="51"/>
      <c r="BT189" s="51"/>
      <c r="BU189" s="51"/>
    </row>
    <row r="190" spans="2:73" ht="11.1" customHeight="1" x14ac:dyDescent="0.15">
      <c r="B190" s="234"/>
      <c r="C190" s="71"/>
      <c r="D190" s="74"/>
      <c r="E190" s="128" t="str">
        <f>IF(W178="","",W178)</f>
        <v/>
      </c>
      <c r="F190" s="112" t="str">
        <f t="shared" si="34"/>
        <v/>
      </c>
      <c r="G190" s="159" t="str">
        <f>IF(U178="","",U178)</f>
        <v/>
      </c>
      <c r="H190" s="341"/>
      <c r="I190" s="142" t="str">
        <f>IF(W181="","",W181)</f>
        <v/>
      </c>
      <c r="J190" s="112" t="str">
        <f t="shared" si="35"/>
        <v/>
      </c>
      <c r="K190" s="159" t="str">
        <f>IF(U181="","",U181)</f>
        <v/>
      </c>
      <c r="L190" s="341"/>
      <c r="M190" s="159" t="str">
        <f>IF(W184="","",W184)</f>
        <v/>
      </c>
      <c r="N190" s="112" t="str">
        <f t="shared" si="36"/>
        <v/>
      </c>
      <c r="O190" s="159" t="str">
        <f>IF(U184="","",U184)</f>
        <v/>
      </c>
      <c r="P190" s="341"/>
      <c r="Q190" s="142" t="str">
        <f>IF(W187="","",W187)</f>
        <v/>
      </c>
      <c r="R190" s="159" t="str">
        <f t="shared" si="37"/>
        <v/>
      </c>
      <c r="S190" s="159" t="str">
        <f>IF(U187="","",U187)</f>
        <v/>
      </c>
      <c r="T190" s="341"/>
      <c r="U190" s="326"/>
      <c r="V190" s="316"/>
      <c r="W190" s="316"/>
      <c r="X190" s="317"/>
      <c r="Y190" s="111"/>
      <c r="Z190" s="112" t="str">
        <f t="shared" si="33"/>
        <v/>
      </c>
      <c r="AA190" s="113"/>
      <c r="AB190" s="372"/>
      <c r="AC190" s="6">
        <f>AH189</f>
        <v>5</v>
      </c>
      <c r="AD190" s="127" t="s">
        <v>9</v>
      </c>
      <c r="AE190" s="5">
        <f>AI189</f>
        <v>0</v>
      </c>
      <c r="AF190" s="4" t="s">
        <v>6</v>
      </c>
      <c r="AG190" s="122"/>
      <c r="AH190" s="138"/>
      <c r="AI190" s="139"/>
      <c r="AJ190" s="11"/>
      <c r="AK190" s="10"/>
      <c r="AL190" s="140"/>
      <c r="AM190" s="141"/>
      <c r="AN190" s="139"/>
      <c r="AO190" s="140"/>
      <c r="BO190" s="51"/>
      <c r="BP190" s="51"/>
      <c r="BQ190" s="51"/>
      <c r="BR190" s="51"/>
      <c r="BS190" s="51"/>
      <c r="BT190" s="51"/>
      <c r="BU190" s="51"/>
    </row>
    <row r="191" spans="2:73" ht="11.1" customHeight="1" x14ac:dyDescent="0.15">
      <c r="B191" s="152" t="s">
        <v>27</v>
      </c>
      <c r="C191" s="75" t="s">
        <v>112</v>
      </c>
      <c r="D191" s="69" t="s">
        <v>81</v>
      </c>
      <c r="E191" s="143">
        <f>IF(AA176="","",AA176)</f>
        <v>15</v>
      </c>
      <c r="F191" s="130" t="str">
        <f t="shared" si="34"/>
        <v>-</v>
      </c>
      <c r="G191" s="158">
        <f>IF(Y176="","",Y176)</f>
        <v>13</v>
      </c>
      <c r="H191" s="335" t="str">
        <f>IF(AB176="","",IF(AB176="○","×",IF(AB176="×","○")))</f>
        <v>○</v>
      </c>
      <c r="I191" s="144">
        <f>IF(AA179="","",AA179)</f>
        <v>6</v>
      </c>
      <c r="J191" s="130" t="str">
        <f t="shared" si="35"/>
        <v>-</v>
      </c>
      <c r="K191" s="158">
        <f>IF(Y179="","",Y179)</f>
        <v>15</v>
      </c>
      <c r="L191" s="321" t="str">
        <f>IF(AB179="","",IF(AB179="○","×",IF(AB179="×","○")))</f>
        <v>×</v>
      </c>
      <c r="M191" s="158">
        <f>IF(AA182="","",AA182)</f>
        <v>15</v>
      </c>
      <c r="N191" s="130" t="str">
        <f t="shared" si="36"/>
        <v>-</v>
      </c>
      <c r="O191" s="158">
        <f>IF(Y182="","",Y182)</f>
        <v>10</v>
      </c>
      <c r="P191" s="321" t="str">
        <f>IF(AB182="","",IF(AB182="○","×",IF(AB182="×","○")))</f>
        <v>○</v>
      </c>
      <c r="Q191" s="144">
        <f>IF(AA185="","",AA185)</f>
        <v>11</v>
      </c>
      <c r="R191" s="130" t="str">
        <f t="shared" si="37"/>
        <v>-</v>
      </c>
      <c r="S191" s="158">
        <f>IF(Y185="","",Y185)</f>
        <v>15</v>
      </c>
      <c r="T191" s="321" t="str">
        <f>IF(AB185="","",IF(AB185="○","×",IF(AB185="×","○")))</f>
        <v>×</v>
      </c>
      <c r="U191" s="144">
        <f>IF(AA188="","",AA188)</f>
        <v>5</v>
      </c>
      <c r="V191" s="130" t="str">
        <f>IF(U191="","","-")</f>
        <v>-</v>
      </c>
      <c r="W191" s="158">
        <f>IF(Y188="","",Y188)</f>
        <v>15</v>
      </c>
      <c r="X191" s="321" t="str">
        <f>IF(AB188="","",IF(AB188="○","×",IF(AB188="×","○")))</f>
        <v>×</v>
      </c>
      <c r="Y191" s="323"/>
      <c r="Z191" s="324"/>
      <c r="AA191" s="324"/>
      <c r="AB191" s="324"/>
      <c r="AC191" s="359" t="s">
        <v>152</v>
      </c>
      <c r="AD191" s="360"/>
      <c r="AE191" s="360"/>
      <c r="AF191" s="361"/>
      <c r="AG191" s="145"/>
      <c r="AH191" s="117"/>
      <c r="AI191" s="118"/>
      <c r="AJ191" s="20"/>
      <c r="AK191" s="19"/>
      <c r="AL191" s="119"/>
      <c r="AM191" s="120"/>
      <c r="AN191" s="118"/>
      <c r="AO191" s="119"/>
      <c r="BO191" s="51"/>
      <c r="BP191" s="51"/>
      <c r="BQ191" s="51"/>
      <c r="BR191" s="51"/>
      <c r="BS191" s="51"/>
      <c r="BT191" s="51"/>
      <c r="BU191" s="51"/>
    </row>
    <row r="192" spans="2:73" ht="11.1" customHeight="1" x14ac:dyDescent="0.15">
      <c r="B192" s="234" t="s">
        <v>89</v>
      </c>
      <c r="C192" s="75" t="s">
        <v>113</v>
      </c>
      <c r="D192" s="69" t="s">
        <v>81</v>
      </c>
      <c r="E192" s="128">
        <f>IF(AA177="","",AA177)</f>
        <v>17</v>
      </c>
      <c r="F192" s="112" t="str">
        <f t="shared" si="34"/>
        <v>-</v>
      </c>
      <c r="G192" s="159">
        <f>IF(Y177="","",Y177)</f>
        <v>15</v>
      </c>
      <c r="H192" s="336" t="str">
        <f>IF(J180="","",J180)</f>
        <v/>
      </c>
      <c r="I192" s="142">
        <f>IF(AA180="","",AA180)</f>
        <v>15</v>
      </c>
      <c r="J192" s="112" t="str">
        <f t="shared" si="35"/>
        <v>-</v>
      </c>
      <c r="K192" s="159">
        <f>IF(Y180="","",Y180)</f>
        <v>7</v>
      </c>
      <c r="L192" s="322" t="str">
        <f>IF(N186="","",N186)</f>
        <v>-</v>
      </c>
      <c r="M192" s="159">
        <f>IF(AA183="","",AA183)</f>
        <v>15</v>
      </c>
      <c r="N192" s="112" t="str">
        <f t="shared" si="36"/>
        <v>-</v>
      </c>
      <c r="O192" s="159">
        <f>IF(Y183="","",Y183)</f>
        <v>12</v>
      </c>
      <c r="P192" s="322" t="str">
        <f>IF(R186="","",R186)</f>
        <v/>
      </c>
      <c r="Q192" s="142">
        <f>IF(AA186="","",AA186)</f>
        <v>17</v>
      </c>
      <c r="R192" s="112" t="str">
        <f t="shared" si="37"/>
        <v>-</v>
      </c>
      <c r="S192" s="159">
        <f>IF(Y186="","",Y186)</f>
        <v>19</v>
      </c>
      <c r="T192" s="322" t="str">
        <f>IF(V186="","",V186)</f>
        <v>-</v>
      </c>
      <c r="U192" s="142">
        <f>IF(AA189="","",AA189)</f>
        <v>6</v>
      </c>
      <c r="V192" s="112" t="str">
        <f>IF(U192="","","-")</f>
        <v>-</v>
      </c>
      <c r="W192" s="159">
        <f>IF(Y189="","",Y189)</f>
        <v>15</v>
      </c>
      <c r="X192" s="322" t="str">
        <f>IF(Z186="","",Z186)</f>
        <v>-</v>
      </c>
      <c r="Y192" s="326"/>
      <c r="Z192" s="316"/>
      <c r="AA192" s="316"/>
      <c r="AB192" s="316"/>
      <c r="AC192" s="354"/>
      <c r="AD192" s="355"/>
      <c r="AE192" s="355"/>
      <c r="AF192" s="356"/>
      <c r="AG192" s="145"/>
      <c r="AH192" s="117">
        <f>COUNTIF(E191:AB193,"○")</f>
        <v>2</v>
      </c>
      <c r="AI192" s="118">
        <f>COUNTIF(E191:AB193,"×")</f>
        <v>3</v>
      </c>
      <c r="AJ192" s="20">
        <f>(IF((E191&gt;G191),1,0))+(IF((E192&gt;G192),1,0))+(IF((E193&gt;G193),1,0))+(IF((I191&gt;K191),1,0))+(IF((I192&gt;K192),1,0))+(IF((I193&gt;K193),1,0))+(IF((M191&gt;O191),1,0))+(IF((M192&gt;O192),1,0))+(IF((M193&gt;O193),1,0))+(IF((Q191&gt;S191),1,0))+(IF((Q192&gt;S192),1,0))+(IF((Q193&gt;S193),1,0))+(IF((U191&gt;W191),1,0))+(IF((U192&gt;W192),1,0))+(IF((U193&gt;W193),1,0))+(IF((Y191&gt;AA191),1,0))+(IF((Y192&gt;AA192),1,0))+(IF((Y193&gt;AA193),1,0))</f>
        <v>5</v>
      </c>
      <c r="AK192" s="19">
        <f>(IF((E191&lt;G191),1,0))+(IF((E192&lt;G192),1,0))+(IF((E193&lt;G193),1,0))+(IF((I191&lt;K191),1,0))+(IF((I192&lt;K192),1,0))+(IF((I193&lt;K193),1,0))+(IF((M191&lt;O191),1,0))+(IF((M192&lt;O192),1,0))+(IF((M193&lt;O193),1,0))+(IF((Q191&lt;S191),1,0))+(IF((Q192&lt;S192),1,0))+(IF((Q193&lt;S193),1,0))+(IF((U191&lt;W191),1,0))+(IF((U192&lt;W192),1,0))+(IF((U193&lt;W193),1,0))+(IF((Y191&lt;AA191),1,0))+(IF((Y192&lt;AA192),1,0))+(IF((Y193&lt;AA193),1,0))</f>
        <v>6</v>
      </c>
      <c r="AL192" s="123">
        <f>AJ192-AK192</f>
        <v>-1</v>
      </c>
      <c r="AM192" s="120">
        <f>SUM(E191:E193,I191:I193,M191:M193,Q191:Q193,U191:U193,Y191:Y193)</f>
        <v>136</v>
      </c>
      <c r="AN192" s="118">
        <f>SUM(G191:G193,K191:K193,O191:O193,S191:S193,W191:W193,AA191:AA193)</f>
        <v>152</v>
      </c>
      <c r="AO192" s="119">
        <f>AM192-AN192</f>
        <v>-16</v>
      </c>
      <c r="BO192" s="51"/>
      <c r="BP192" s="51"/>
      <c r="BQ192" s="51"/>
      <c r="BR192" s="51"/>
      <c r="BS192" s="51"/>
      <c r="BT192" s="51"/>
      <c r="BU192" s="51"/>
    </row>
    <row r="193" spans="2:75" ht="11.1" customHeight="1" thickBot="1" x14ac:dyDescent="0.2">
      <c r="B193" s="234"/>
      <c r="C193" s="77"/>
      <c r="D193" s="78"/>
      <c r="E193" s="146" t="str">
        <f>IF(AA178="","",AA178)</f>
        <v/>
      </c>
      <c r="F193" s="147" t="str">
        <f t="shared" si="34"/>
        <v/>
      </c>
      <c r="G193" s="160" t="str">
        <f>IF(Y178="","",Y178)</f>
        <v/>
      </c>
      <c r="H193" s="337" t="str">
        <f>IF(J181="","",J181)</f>
        <v/>
      </c>
      <c r="I193" s="148">
        <f>IF(AA181="","",AA181)</f>
        <v>14</v>
      </c>
      <c r="J193" s="147" t="str">
        <f t="shared" si="35"/>
        <v>-</v>
      </c>
      <c r="K193" s="160">
        <f>IF(Y181="","",Y181)</f>
        <v>16</v>
      </c>
      <c r="L193" s="338" t="str">
        <f>IF(N187="","",N187)</f>
        <v>-</v>
      </c>
      <c r="M193" s="160" t="str">
        <f>IF(AA184="","",AA184)</f>
        <v/>
      </c>
      <c r="N193" s="147" t="str">
        <f t="shared" si="36"/>
        <v/>
      </c>
      <c r="O193" s="160" t="str">
        <f>IF(Y184="","",Y184)</f>
        <v/>
      </c>
      <c r="P193" s="338" t="str">
        <f>IF(R187="","",R187)</f>
        <v/>
      </c>
      <c r="Q193" s="148" t="str">
        <f>IF(AA187="","",AA187)</f>
        <v/>
      </c>
      <c r="R193" s="147" t="str">
        <f t="shared" si="37"/>
        <v/>
      </c>
      <c r="S193" s="160" t="str">
        <f>IF(Y187="","",Y187)</f>
        <v/>
      </c>
      <c r="T193" s="338" t="str">
        <f>IF(V187="","",V187)</f>
        <v/>
      </c>
      <c r="U193" s="148" t="str">
        <f>IF(AA190="","",AA190)</f>
        <v/>
      </c>
      <c r="V193" s="147" t="str">
        <f>IF(U193="","","-")</f>
        <v/>
      </c>
      <c r="W193" s="160" t="str">
        <f>IF(Y190="","",Y190)</f>
        <v/>
      </c>
      <c r="X193" s="338" t="str">
        <f>IF(Z187="","",Z187)</f>
        <v/>
      </c>
      <c r="Y193" s="368"/>
      <c r="Z193" s="369"/>
      <c r="AA193" s="369"/>
      <c r="AB193" s="369"/>
      <c r="AC193" s="3">
        <f>AH192</f>
        <v>2</v>
      </c>
      <c r="AD193" s="149" t="s">
        <v>16</v>
      </c>
      <c r="AE193" s="2">
        <f>AI192</f>
        <v>3</v>
      </c>
      <c r="AF193" s="1" t="s">
        <v>15</v>
      </c>
      <c r="AG193" s="145"/>
      <c r="AH193" s="138"/>
      <c r="AI193" s="139"/>
      <c r="AJ193" s="11"/>
      <c r="AK193" s="10"/>
      <c r="AL193" s="140"/>
      <c r="AM193" s="141"/>
      <c r="AN193" s="139"/>
      <c r="AO193" s="140"/>
      <c r="BO193" s="51"/>
      <c r="BP193" s="51"/>
      <c r="BQ193" s="51"/>
      <c r="BR193" s="51"/>
      <c r="BS193" s="51"/>
      <c r="BT193" s="51"/>
      <c r="BU193" s="51"/>
    </row>
    <row r="194" spans="2:75" s="98" customFormat="1" ht="13.5" customHeight="1" x14ac:dyDescent="0.2">
      <c r="C194" s="101" t="s">
        <v>122</v>
      </c>
      <c r="D194" s="99"/>
      <c r="E194" s="99"/>
      <c r="F194" s="99"/>
      <c r="G194" s="99"/>
      <c r="H194" s="99"/>
      <c r="I194" s="99"/>
      <c r="J194" s="9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99"/>
      <c r="V194" s="99"/>
      <c r="W194" s="99"/>
      <c r="X194" s="99"/>
      <c r="Y194" s="99"/>
      <c r="Z194" s="99"/>
      <c r="AA194" s="99"/>
      <c r="AB194" s="99"/>
      <c r="AC194" s="99"/>
      <c r="AD194" s="99"/>
      <c r="AE194" s="99"/>
      <c r="AF194" s="99"/>
      <c r="AG194" s="99"/>
      <c r="AR194" s="96"/>
      <c r="AS194" s="54"/>
      <c r="AT194" s="53"/>
      <c r="AU194" s="54"/>
      <c r="AV194" s="54"/>
      <c r="AW194" s="54"/>
      <c r="AX194" s="54"/>
      <c r="AY194" s="54"/>
      <c r="BH194" s="100"/>
      <c r="BI194" s="100"/>
      <c r="BJ194" s="100"/>
      <c r="BK194" s="100"/>
      <c r="BL194" s="100"/>
      <c r="BM194" s="100"/>
      <c r="BN194" s="100"/>
    </row>
    <row r="195" spans="2:75" s="98" customFormat="1" ht="13.5" customHeight="1" x14ac:dyDescent="0.2">
      <c r="C195" s="101" t="s">
        <v>123</v>
      </c>
      <c r="D195" s="99"/>
      <c r="E195" s="99"/>
      <c r="F195" s="99"/>
      <c r="G195" s="99"/>
      <c r="H195" s="99"/>
      <c r="I195" s="99"/>
      <c r="J195" s="9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99"/>
      <c r="V195" s="99"/>
      <c r="W195" s="99"/>
      <c r="X195" s="99"/>
      <c r="Y195" s="99"/>
      <c r="Z195" s="99"/>
      <c r="AA195" s="99"/>
      <c r="AB195" s="99"/>
      <c r="AC195" s="99"/>
      <c r="AD195" s="99"/>
      <c r="AE195" s="99"/>
      <c r="AF195" s="99"/>
      <c r="AG195" s="99"/>
      <c r="AR195" s="96"/>
      <c r="AS195" s="54"/>
      <c r="AT195" s="53"/>
      <c r="AU195" s="54"/>
      <c r="AV195" s="54"/>
      <c r="AW195" s="54"/>
      <c r="AX195" s="54"/>
      <c r="AY195" s="54"/>
      <c r="BH195" s="100"/>
      <c r="BI195" s="100"/>
      <c r="BJ195" s="100"/>
      <c r="BK195" s="100"/>
      <c r="BL195" s="100"/>
      <c r="BM195" s="100"/>
      <c r="BN195" s="100"/>
    </row>
    <row r="196" spans="2:75" s="98" customFormat="1" ht="12" customHeight="1" x14ac:dyDescent="0.2">
      <c r="C196" s="99"/>
      <c r="D196" s="99"/>
      <c r="E196" s="99"/>
      <c r="F196" s="99"/>
      <c r="G196" s="99"/>
      <c r="H196" s="99"/>
      <c r="I196" s="99"/>
      <c r="J196" s="9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99"/>
      <c r="V196" s="99"/>
      <c r="W196" s="99"/>
      <c r="X196" s="99"/>
      <c r="Y196" s="99"/>
      <c r="Z196" s="99"/>
      <c r="AA196" s="99"/>
      <c r="AB196" s="99"/>
      <c r="AC196" s="99"/>
      <c r="AD196" s="99"/>
      <c r="AE196" s="99"/>
      <c r="AF196" s="99"/>
      <c r="AG196" s="99"/>
      <c r="AR196" s="96"/>
      <c r="AS196" s="54"/>
      <c r="AT196" s="53"/>
      <c r="AU196" s="54"/>
      <c r="AV196" s="54"/>
      <c r="AW196" s="54"/>
      <c r="AX196" s="54"/>
      <c r="AY196" s="54"/>
      <c r="BH196" s="100"/>
      <c r="BI196" s="100"/>
      <c r="BJ196" s="100"/>
      <c r="BK196" s="100"/>
      <c r="BL196" s="100"/>
      <c r="BM196" s="100"/>
      <c r="BN196" s="100"/>
    </row>
    <row r="197" spans="2:75" ht="6.95" customHeight="1" x14ac:dyDescent="0.15">
      <c r="O197" s="229" t="s">
        <v>36</v>
      </c>
      <c r="P197" s="229"/>
      <c r="Q197" s="229"/>
      <c r="R197" s="229"/>
      <c r="S197" s="229"/>
      <c r="T197" s="229"/>
      <c r="U197" s="229"/>
      <c r="V197" s="229"/>
      <c r="W197" s="229"/>
      <c r="X197" s="229"/>
      <c r="Y197" s="84"/>
      <c r="Z197" s="231" t="s">
        <v>37</v>
      </c>
      <c r="AA197" s="231"/>
      <c r="AB197" s="231"/>
      <c r="AC197" s="231"/>
      <c r="AD197" s="231"/>
      <c r="AE197" s="231"/>
      <c r="AF197" s="231"/>
      <c r="AG197" s="231"/>
      <c r="AH197" s="231"/>
      <c r="AI197" s="231"/>
      <c r="AJ197" s="231"/>
      <c r="AK197" s="231"/>
      <c r="BC197" s="54"/>
      <c r="BD197" s="54"/>
      <c r="BO197" s="51"/>
      <c r="BP197" s="51"/>
      <c r="BQ197" s="51"/>
      <c r="BR197" s="51"/>
      <c r="BS197" s="51"/>
      <c r="BT197" s="51"/>
      <c r="BU197" s="51"/>
      <c r="BW197" s="56"/>
    </row>
    <row r="198" spans="2:75" ht="6.95" customHeight="1" x14ac:dyDescent="0.25">
      <c r="O198" s="230"/>
      <c r="P198" s="230"/>
      <c r="Q198" s="230"/>
      <c r="R198" s="230"/>
      <c r="S198" s="230"/>
      <c r="T198" s="230"/>
      <c r="U198" s="230"/>
      <c r="V198" s="230"/>
      <c r="W198" s="230"/>
      <c r="X198" s="230"/>
      <c r="Y198" s="85"/>
      <c r="Z198" s="231"/>
      <c r="AA198" s="231"/>
      <c r="AB198" s="231"/>
      <c r="AC198" s="231"/>
      <c r="AD198" s="231"/>
      <c r="AE198" s="231"/>
      <c r="AF198" s="231"/>
      <c r="AG198" s="231"/>
      <c r="AH198" s="231"/>
      <c r="AI198" s="231"/>
      <c r="AJ198" s="231"/>
      <c r="AK198" s="231"/>
      <c r="BO198" s="51"/>
      <c r="BP198" s="51"/>
      <c r="BQ198" s="51"/>
      <c r="BR198" s="51"/>
      <c r="BS198" s="51"/>
      <c r="BT198" s="51"/>
      <c r="BU198" s="51"/>
      <c r="BW198" s="56"/>
    </row>
    <row r="199" spans="2:75" ht="12" customHeight="1" x14ac:dyDescent="0.15">
      <c r="C199" s="227" t="s">
        <v>116</v>
      </c>
      <c r="D199" s="227"/>
      <c r="E199" s="227"/>
      <c r="F199" s="227"/>
      <c r="G199" s="227"/>
      <c r="H199" s="227"/>
      <c r="I199" s="227"/>
      <c r="J199" s="227"/>
      <c r="K199" s="227"/>
      <c r="L199" s="227"/>
      <c r="M199" s="227"/>
      <c r="N199" s="228"/>
      <c r="O199" s="344" t="str">
        <f>C214</f>
        <v>山川慶翔</v>
      </c>
      <c r="P199" s="345"/>
      <c r="Q199" s="345"/>
      <c r="R199" s="345"/>
      <c r="S199" s="345"/>
      <c r="T199" s="348" t="str">
        <f>D214</f>
        <v>新宮中学校</v>
      </c>
      <c r="U199" s="345"/>
      <c r="V199" s="345"/>
      <c r="W199" s="345"/>
      <c r="X199" s="347"/>
      <c r="Y199" s="173"/>
      <c r="Z199" s="344" t="str">
        <f>C220</f>
        <v>内藤　健</v>
      </c>
      <c r="AA199" s="345"/>
      <c r="AB199" s="345"/>
      <c r="AC199" s="345"/>
      <c r="AD199" s="345"/>
      <c r="AE199" s="346" t="str">
        <f>D220</f>
        <v>アローズ</v>
      </c>
      <c r="AF199" s="345"/>
      <c r="AG199" s="345"/>
      <c r="AH199" s="345"/>
      <c r="AI199" s="347"/>
      <c r="AJ199" s="174"/>
      <c r="AK199" s="175"/>
      <c r="BO199" s="51"/>
      <c r="BP199" s="51"/>
      <c r="BQ199" s="51"/>
      <c r="BR199" s="51"/>
      <c r="BS199" s="51"/>
      <c r="BT199" s="51"/>
      <c r="BU199" s="51"/>
      <c r="BW199" s="56"/>
    </row>
    <row r="200" spans="2:75" ht="12" customHeight="1" x14ac:dyDescent="0.15">
      <c r="C200" s="227"/>
      <c r="D200" s="227"/>
      <c r="E200" s="227"/>
      <c r="F200" s="227"/>
      <c r="G200" s="227"/>
      <c r="H200" s="227"/>
      <c r="I200" s="227"/>
      <c r="J200" s="227"/>
      <c r="K200" s="227"/>
      <c r="L200" s="227"/>
      <c r="M200" s="227"/>
      <c r="N200" s="228"/>
      <c r="O200" s="349" t="str">
        <f>C215</f>
        <v>合田拳斗</v>
      </c>
      <c r="P200" s="350"/>
      <c r="Q200" s="350"/>
      <c r="R200" s="350"/>
      <c r="S200" s="350"/>
      <c r="T200" s="342" t="str">
        <f>D215</f>
        <v>新宮中学校</v>
      </c>
      <c r="U200" s="342"/>
      <c r="V200" s="342"/>
      <c r="W200" s="342"/>
      <c r="X200" s="343"/>
      <c r="Y200" s="173"/>
      <c r="Z200" s="349" t="str">
        <f>C221</f>
        <v>首藤祐輔</v>
      </c>
      <c r="AA200" s="350"/>
      <c r="AB200" s="350"/>
      <c r="AC200" s="350"/>
      <c r="AD200" s="350"/>
      <c r="AE200" s="342" t="str">
        <f>D221</f>
        <v>アローズ</v>
      </c>
      <c r="AF200" s="342"/>
      <c r="AG200" s="342"/>
      <c r="AH200" s="342"/>
      <c r="AI200" s="343"/>
      <c r="AJ200" s="176"/>
      <c r="AK200" s="176"/>
      <c r="AL200" s="61"/>
      <c r="AM200" s="62"/>
      <c r="AN200" s="62"/>
      <c r="AO200" s="62"/>
      <c r="BO200" s="51"/>
      <c r="BP200" s="51"/>
      <c r="BQ200" s="51"/>
      <c r="BR200" s="51"/>
      <c r="BS200" s="51"/>
      <c r="BT200" s="51"/>
      <c r="BU200" s="51"/>
      <c r="BW200" s="56"/>
    </row>
    <row r="201" spans="2:75" ht="6.95" customHeight="1" x14ac:dyDescent="0.15">
      <c r="C201" s="108"/>
      <c r="D201" s="108"/>
      <c r="E201" s="108"/>
      <c r="F201" s="108"/>
      <c r="G201" s="108"/>
      <c r="H201" s="108"/>
      <c r="I201" s="108"/>
      <c r="J201" s="108"/>
      <c r="K201" s="108"/>
      <c r="L201" s="108"/>
      <c r="M201" s="108"/>
      <c r="N201" s="108"/>
      <c r="O201" s="389" t="s">
        <v>117</v>
      </c>
      <c r="P201" s="389"/>
      <c r="Q201" s="389"/>
      <c r="R201" s="389"/>
      <c r="S201" s="389"/>
      <c r="T201" s="389"/>
      <c r="U201" s="389"/>
      <c r="V201" s="389"/>
      <c r="W201" s="389"/>
      <c r="X201" s="389"/>
      <c r="Y201" s="177"/>
      <c r="Z201" s="391" t="s">
        <v>118</v>
      </c>
      <c r="AA201" s="391"/>
      <c r="AB201" s="391"/>
      <c r="AC201" s="391"/>
      <c r="AD201" s="391"/>
      <c r="AE201" s="391"/>
      <c r="AF201" s="391"/>
      <c r="AG201" s="391"/>
      <c r="AH201" s="391"/>
      <c r="AI201" s="391"/>
      <c r="AJ201" s="391"/>
      <c r="AK201" s="391"/>
      <c r="AL201" s="61"/>
      <c r="AM201" s="62"/>
      <c r="AN201" s="62"/>
      <c r="AO201" s="62"/>
      <c r="BO201" s="51"/>
      <c r="BP201" s="51"/>
      <c r="BQ201" s="51"/>
      <c r="BR201" s="51"/>
      <c r="BS201" s="51"/>
      <c r="BT201" s="51"/>
      <c r="BU201" s="51"/>
      <c r="BW201" s="56"/>
    </row>
    <row r="202" spans="2:75" ht="6.95" customHeight="1" x14ac:dyDescent="0.25"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390"/>
      <c r="P202" s="390"/>
      <c r="Q202" s="390"/>
      <c r="R202" s="390"/>
      <c r="S202" s="390"/>
      <c r="T202" s="390"/>
      <c r="U202" s="390"/>
      <c r="V202" s="390"/>
      <c r="W202" s="390"/>
      <c r="X202" s="390"/>
      <c r="Y202" s="178"/>
      <c r="Z202" s="391"/>
      <c r="AA202" s="391"/>
      <c r="AB202" s="391"/>
      <c r="AC202" s="391"/>
      <c r="AD202" s="391"/>
      <c r="AE202" s="391"/>
      <c r="AF202" s="391"/>
      <c r="AG202" s="391"/>
      <c r="AH202" s="391"/>
      <c r="AI202" s="391"/>
      <c r="AJ202" s="391"/>
      <c r="AK202" s="391"/>
      <c r="AL202" s="61"/>
      <c r="AM202" s="62"/>
      <c r="AN202" s="62"/>
      <c r="AO202" s="62"/>
      <c r="BO202" s="51"/>
      <c r="BP202" s="51"/>
      <c r="BQ202" s="51"/>
      <c r="BR202" s="51"/>
      <c r="BS202" s="51"/>
      <c r="BT202" s="51"/>
      <c r="BU202" s="51"/>
      <c r="BW202" s="56"/>
    </row>
    <row r="203" spans="2:75" ht="12" customHeight="1" x14ac:dyDescent="0.15">
      <c r="C203" s="200" t="s">
        <v>138</v>
      </c>
      <c r="D203" s="200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344" t="str">
        <f>C223</f>
        <v>佐古ひかり</v>
      </c>
      <c r="P203" s="345"/>
      <c r="Q203" s="345"/>
      <c r="R203" s="345"/>
      <c r="S203" s="345"/>
      <c r="T203" s="348" t="str">
        <f>D223</f>
        <v>土居中学校</v>
      </c>
      <c r="U203" s="345"/>
      <c r="V203" s="345"/>
      <c r="W203" s="345"/>
      <c r="X203" s="347"/>
      <c r="Y203" s="173"/>
      <c r="Z203" s="344" t="str">
        <f>C217</f>
        <v>星川　凛</v>
      </c>
      <c r="AA203" s="345"/>
      <c r="AB203" s="345"/>
      <c r="AC203" s="345"/>
      <c r="AD203" s="345"/>
      <c r="AE203" s="348" t="str">
        <f>D217</f>
        <v>土居中学校</v>
      </c>
      <c r="AF203" s="345"/>
      <c r="AG203" s="345"/>
      <c r="AH203" s="345"/>
      <c r="AI203" s="347"/>
      <c r="AJ203" s="174"/>
      <c r="AK203" s="175"/>
      <c r="AL203" s="61"/>
      <c r="AM203" s="62"/>
      <c r="AN203" s="62"/>
      <c r="AO203" s="62"/>
      <c r="BO203" s="51"/>
      <c r="BP203" s="51"/>
      <c r="BQ203" s="51"/>
      <c r="BR203" s="51"/>
      <c r="BS203" s="51"/>
      <c r="BT203" s="51"/>
      <c r="BU203" s="51"/>
      <c r="BW203" s="56"/>
    </row>
    <row r="204" spans="2:75" ht="12" customHeight="1" x14ac:dyDescent="0.15">
      <c r="C204" s="200"/>
      <c r="D204" s="200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349" t="str">
        <f>C224</f>
        <v>野村優莉</v>
      </c>
      <c r="P204" s="350"/>
      <c r="Q204" s="350"/>
      <c r="R204" s="350"/>
      <c r="S204" s="350"/>
      <c r="T204" s="342" t="str">
        <f>D224</f>
        <v>土居中学校</v>
      </c>
      <c r="U204" s="342"/>
      <c r="V204" s="342"/>
      <c r="W204" s="342"/>
      <c r="X204" s="343"/>
      <c r="Y204" s="173"/>
      <c r="Z204" s="349" t="str">
        <f>C218</f>
        <v>山本　響</v>
      </c>
      <c r="AA204" s="350"/>
      <c r="AB204" s="350"/>
      <c r="AC204" s="350"/>
      <c r="AD204" s="350"/>
      <c r="AE204" s="342" t="str">
        <f>D218</f>
        <v>土居中学校</v>
      </c>
      <c r="AF204" s="342"/>
      <c r="AG204" s="342"/>
      <c r="AH204" s="342"/>
      <c r="AI204" s="343"/>
      <c r="AJ204" s="176"/>
      <c r="AK204" s="176"/>
      <c r="AL204" s="61"/>
      <c r="AM204" s="62"/>
      <c r="AN204" s="62"/>
      <c r="AO204" s="62"/>
      <c r="BO204" s="51"/>
      <c r="BP204" s="51"/>
      <c r="BQ204" s="51"/>
      <c r="BR204" s="51"/>
      <c r="BS204" s="51"/>
      <c r="BT204" s="51"/>
      <c r="BU204" s="51"/>
      <c r="BW204" s="56"/>
    </row>
    <row r="205" spans="2:75" ht="3" customHeight="1" thickBot="1" x14ac:dyDescent="0.2">
      <c r="C205" s="79"/>
      <c r="D205" s="80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154"/>
      <c r="AD205" s="154"/>
      <c r="AE205" s="154"/>
      <c r="AF205" s="154"/>
      <c r="AG205" s="82"/>
      <c r="AH205" s="70"/>
      <c r="AI205" s="70"/>
      <c r="AJ205" s="70"/>
      <c r="AK205" s="70"/>
      <c r="AL205" s="70"/>
      <c r="AM205" s="70"/>
      <c r="AN205" s="70"/>
      <c r="AO205" s="70"/>
      <c r="BO205" s="51"/>
      <c r="BP205" s="51"/>
      <c r="BQ205" s="51"/>
      <c r="BR205" s="51"/>
      <c r="BS205" s="51"/>
      <c r="BT205" s="51"/>
      <c r="BU205" s="51"/>
    </row>
    <row r="206" spans="2:75" ht="11.1" customHeight="1" x14ac:dyDescent="0.15">
      <c r="C206" s="214" t="s">
        <v>119</v>
      </c>
      <c r="D206" s="215"/>
      <c r="E206" s="218" t="str">
        <f>C208</f>
        <v>松原智弥</v>
      </c>
      <c r="F206" s="219"/>
      <c r="G206" s="219"/>
      <c r="H206" s="220"/>
      <c r="I206" s="221" t="str">
        <f>C211</f>
        <v>髙橋柚杏</v>
      </c>
      <c r="J206" s="219"/>
      <c r="K206" s="219"/>
      <c r="L206" s="220"/>
      <c r="M206" s="221" t="str">
        <f>C214</f>
        <v>山川慶翔</v>
      </c>
      <c r="N206" s="219"/>
      <c r="O206" s="219"/>
      <c r="P206" s="220"/>
      <c r="Q206" s="221" t="str">
        <f>C217</f>
        <v>星川　凛</v>
      </c>
      <c r="R206" s="219"/>
      <c r="S206" s="219"/>
      <c r="T206" s="220"/>
      <c r="U206" s="221" t="str">
        <f>C220</f>
        <v>内藤　健</v>
      </c>
      <c r="V206" s="219"/>
      <c r="W206" s="219"/>
      <c r="X206" s="219"/>
      <c r="Y206" s="221" t="str">
        <f>C223</f>
        <v>佐古ひかり</v>
      </c>
      <c r="Z206" s="219"/>
      <c r="AA206" s="219"/>
      <c r="AB206" s="222"/>
      <c r="AC206" s="204" t="s">
        <v>0</v>
      </c>
      <c r="AD206" s="205"/>
      <c r="AE206" s="205"/>
      <c r="AF206" s="206"/>
      <c r="AG206" s="38"/>
      <c r="AH206" s="357" t="s">
        <v>2</v>
      </c>
      <c r="AI206" s="358"/>
      <c r="AJ206" s="381" t="s">
        <v>3</v>
      </c>
      <c r="AK206" s="382"/>
      <c r="AL206" s="383"/>
      <c r="AM206" s="384" t="s">
        <v>4</v>
      </c>
      <c r="AN206" s="385"/>
      <c r="AO206" s="386"/>
      <c r="BO206" s="51"/>
      <c r="BP206" s="51"/>
      <c r="BQ206" s="51"/>
      <c r="BR206" s="51"/>
      <c r="BS206" s="51"/>
      <c r="BT206" s="51"/>
      <c r="BU206" s="51"/>
    </row>
    <row r="207" spans="2:75" ht="11.1" customHeight="1" thickBot="1" x14ac:dyDescent="0.2">
      <c r="C207" s="216"/>
      <c r="D207" s="217"/>
      <c r="E207" s="207" t="str">
        <f>C209</f>
        <v>合田結人</v>
      </c>
      <c r="F207" s="208"/>
      <c r="G207" s="208"/>
      <c r="H207" s="209"/>
      <c r="I207" s="210" t="str">
        <f>C212</f>
        <v>岩本純奈</v>
      </c>
      <c r="J207" s="208"/>
      <c r="K207" s="208"/>
      <c r="L207" s="209"/>
      <c r="M207" s="210" t="str">
        <f>C215</f>
        <v>合田拳斗</v>
      </c>
      <c r="N207" s="208"/>
      <c r="O207" s="208"/>
      <c r="P207" s="209"/>
      <c r="Q207" s="210" t="str">
        <f>C218</f>
        <v>山本　響</v>
      </c>
      <c r="R207" s="208"/>
      <c r="S207" s="208"/>
      <c r="T207" s="209"/>
      <c r="U207" s="210" t="str">
        <f>C221</f>
        <v>首藤祐輔</v>
      </c>
      <c r="V207" s="208"/>
      <c r="W207" s="208"/>
      <c r="X207" s="208"/>
      <c r="Y207" s="210" t="str">
        <f>C224</f>
        <v>野村優莉</v>
      </c>
      <c r="Z207" s="208"/>
      <c r="AA207" s="208"/>
      <c r="AB207" s="223"/>
      <c r="AC207" s="211" t="s">
        <v>1</v>
      </c>
      <c r="AD207" s="212"/>
      <c r="AE207" s="212"/>
      <c r="AF207" s="213"/>
      <c r="AG207" s="38"/>
      <c r="AH207" s="49" t="s">
        <v>5</v>
      </c>
      <c r="AI207" s="48" t="s">
        <v>6</v>
      </c>
      <c r="AJ207" s="49" t="s">
        <v>17</v>
      </c>
      <c r="AK207" s="48" t="s">
        <v>7</v>
      </c>
      <c r="AL207" s="47" t="s">
        <v>8</v>
      </c>
      <c r="AM207" s="50" t="s">
        <v>17</v>
      </c>
      <c r="AN207" s="48" t="s">
        <v>7</v>
      </c>
      <c r="AO207" s="47" t="s">
        <v>8</v>
      </c>
      <c r="BO207" s="51"/>
      <c r="BP207" s="51"/>
      <c r="BQ207" s="51"/>
      <c r="BR207" s="51"/>
      <c r="BS207" s="51"/>
      <c r="BT207" s="51"/>
      <c r="BU207" s="51"/>
    </row>
    <row r="208" spans="2:75" ht="11.1" customHeight="1" x14ac:dyDescent="0.15">
      <c r="B208" s="153" t="s">
        <v>29</v>
      </c>
      <c r="C208" s="68" t="s">
        <v>126</v>
      </c>
      <c r="D208" s="69" t="s">
        <v>62</v>
      </c>
      <c r="E208" s="312"/>
      <c r="F208" s="313"/>
      <c r="G208" s="313"/>
      <c r="H208" s="314"/>
      <c r="I208" s="111">
        <v>21</v>
      </c>
      <c r="J208" s="112" t="str">
        <f>IF(I208="","","-")</f>
        <v>-</v>
      </c>
      <c r="K208" s="113">
        <v>7</v>
      </c>
      <c r="L208" s="380" t="str">
        <f>IF(I208&lt;&gt;"",IF(I208&gt;K208,IF(I209&gt;K209,"○",IF(I210&gt;K210,"○","×")),IF(I209&gt;K209,IF(I210&gt;K210,"○","×"),"×")),"")</f>
        <v>○</v>
      </c>
      <c r="M208" s="111">
        <v>13</v>
      </c>
      <c r="N208" s="114" t="str">
        <f t="shared" ref="N208:N213" si="38">IF(M208="","","-")</f>
        <v>-</v>
      </c>
      <c r="O208" s="115">
        <v>15</v>
      </c>
      <c r="P208" s="380" t="str">
        <f>IF(M208&lt;&gt;"",IF(M208&gt;O208,IF(M209&gt;O209,"○",IF(M210&gt;O210,"○","×")),IF(M209&gt;O209,IF(M210&gt;O210,"○","×"),"×")),"")</f>
        <v>×</v>
      </c>
      <c r="Q208" s="111">
        <v>15</v>
      </c>
      <c r="R208" s="114" t="str">
        <f t="shared" ref="R208:R216" si="39">IF(Q208="","","-")</f>
        <v>-</v>
      </c>
      <c r="S208" s="115">
        <v>13</v>
      </c>
      <c r="T208" s="380" t="str">
        <f>IF(Q208&lt;&gt;"",IF(Q208&gt;S208,IF(Q209&gt;S209,"○",IF(Q210&gt;S210,"○","×")),IF(Q209&gt;S209,IF(Q210&gt;S210,"○","×"),"×")),"")</f>
        <v>○</v>
      </c>
      <c r="U208" s="111">
        <v>8</v>
      </c>
      <c r="V208" s="114" t="str">
        <f t="shared" ref="V208:V219" si="40">IF(U208="","","-")</f>
        <v>-</v>
      </c>
      <c r="W208" s="115">
        <v>15</v>
      </c>
      <c r="X208" s="373" t="str">
        <f>IF(U208&lt;&gt;"",IF(U208&gt;W208,IF(U209&gt;W209,"○",IF(U210&gt;W210,"○","×")),IF(U209&gt;W209,IF(U210&gt;W210,"○","×"),"×")),"")</f>
        <v>×</v>
      </c>
      <c r="Y208" s="111">
        <v>15</v>
      </c>
      <c r="Z208" s="114" t="str">
        <f t="shared" ref="Z208:Z222" si="41">IF(Y208="","","-")</f>
        <v>-</v>
      </c>
      <c r="AA208" s="115">
        <v>9</v>
      </c>
      <c r="AB208" s="373" t="str">
        <f>IF(Y208&lt;&gt;"",IF(Y208&gt;AA208,IF(Y209&gt;AA209,"○",IF(Y210&gt;AA210,"○","×")),IF(Y209&gt;AA209,IF(Y210&gt;AA210,"○","×"),"×")),"")</f>
        <v>○</v>
      </c>
      <c r="AC208" s="351" t="s">
        <v>151</v>
      </c>
      <c r="AD208" s="352"/>
      <c r="AE208" s="352"/>
      <c r="AF208" s="353"/>
      <c r="AG208" s="116"/>
      <c r="AH208" s="117"/>
      <c r="AI208" s="118"/>
      <c r="AJ208" s="20"/>
      <c r="AK208" s="19"/>
      <c r="AL208" s="119"/>
      <c r="AM208" s="120"/>
      <c r="AN208" s="118"/>
      <c r="AO208" s="119"/>
      <c r="BO208" s="51"/>
      <c r="BP208" s="51"/>
      <c r="BQ208" s="51"/>
      <c r="BR208" s="51"/>
      <c r="BS208" s="51"/>
      <c r="BT208" s="51"/>
      <c r="BU208" s="51"/>
    </row>
    <row r="209" spans="2:73" ht="11.1" customHeight="1" x14ac:dyDescent="0.15">
      <c r="B209" s="153"/>
      <c r="C209" s="68" t="s">
        <v>127</v>
      </c>
      <c r="D209" s="69" t="s">
        <v>62</v>
      </c>
      <c r="E209" s="315"/>
      <c r="F209" s="316"/>
      <c r="G209" s="316"/>
      <c r="H209" s="317"/>
      <c r="I209" s="111">
        <v>21</v>
      </c>
      <c r="J209" s="112" t="str">
        <f>IF(I209="","","-")</f>
        <v>-</v>
      </c>
      <c r="K209" s="121">
        <v>11</v>
      </c>
      <c r="L209" s="327"/>
      <c r="M209" s="111">
        <v>8</v>
      </c>
      <c r="N209" s="112" t="str">
        <f t="shared" si="38"/>
        <v>-</v>
      </c>
      <c r="O209" s="113">
        <v>15</v>
      </c>
      <c r="P209" s="327"/>
      <c r="Q209" s="111">
        <v>15</v>
      </c>
      <c r="R209" s="112" t="str">
        <f t="shared" si="39"/>
        <v>-</v>
      </c>
      <c r="S209" s="113">
        <v>11</v>
      </c>
      <c r="T209" s="327"/>
      <c r="U209" s="111">
        <v>6</v>
      </c>
      <c r="V209" s="112" t="str">
        <f t="shared" si="40"/>
        <v>-</v>
      </c>
      <c r="W209" s="113">
        <v>15</v>
      </c>
      <c r="X209" s="330"/>
      <c r="Y209" s="111">
        <v>13</v>
      </c>
      <c r="Z209" s="112" t="str">
        <f t="shared" si="41"/>
        <v>-</v>
      </c>
      <c r="AA209" s="113">
        <v>15</v>
      </c>
      <c r="AB209" s="330"/>
      <c r="AC209" s="354"/>
      <c r="AD209" s="355"/>
      <c r="AE209" s="355"/>
      <c r="AF209" s="356"/>
      <c r="AG209" s="122"/>
      <c r="AH209" s="117">
        <f>COUNTIF(E208:AB210,"○")</f>
        <v>3</v>
      </c>
      <c r="AI209" s="118">
        <f>COUNTIF(E208:AB210,"×")</f>
        <v>2</v>
      </c>
      <c r="AJ209" s="20">
        <f>(IF((E208&gt;G208),1,0))+(IF((E209&gt;G209),1,0))+(IF((E210&gt;G210),1,0))+(IF((I208&gt;K208),1,0))+(IF((I209&gt;K209),1,0))+(IF((I210&gt;K210),1,0))+(IF((M208&gt;O208),1,0))+(IF((M209&gt;O209),1,0))+(IF((M210&gt;O210),1,0))+(IF((Q208&gt;S208),1,0))+(IF((Q209&gt;S209),1,0))+(IF((Q210&gt;S210),1,0))+(IF((U208&gt;W208),1,0))+(IF((U209&gt;W209),1,0))+(IF((U210&gt;W210),1,0))+(IF((Y208&gt;AA208),1,0))+(IF((Y209&gt;AA209),1,0))+(IF((Y210&gt;AA210),1,0))</f>
        <v>6</v>
      </c>
      <c r="AK209" s="19">
        <f>(IF((E208&lt;G208),1,0))+(IF((E209&lt;G209),1,0))+(IF((E210&lt;G210),1,0))+(IF((I208&lt;K208),1,0))+(IF((I209&lt;K209),1,0))+(IF((I210&lt;K210),1,0))+(IF((M208&lt;O208),1,0))+(IF((M209&lt;O209),1,0))+(IF((M210&lt;O210),1,0))+(IF((Q208&lt;S208),1,0))+(IF((Q209&lt;S209),1,0))+(IF((Q210&lt;S210),1,0))+(IF((U208&lt;W208),1,0))+(IF((U209&lt;W209),1,0))+(IF((U210&lt;W210),1,0))+(IF((Y208&lt;AA208),1,0))+(IF((Y209&lt;AA209),1,0))+(IF((Y210&lt;AA210),1,0))</f>
        <v>5</v>
      </c>
      <c r="AL209" s="123">
        <f>AJ209-AK209</f>
        <v>1</v>
      </c>
      <c r="AM209" s="120">
        <f>SUM(E208:E210,I208:I210,M208:M210,Q208:Q210,U208:U210,Y208:Y210)</f>
        <v>150</v>
      </c>
      <c r="AN209" s="118">
        <f>SUM(G208:G210,K208:K210,O208:O210,S208:S210,W208:W210,AA208:AA210)</f>
        <v>138</v>
      </c>
      <c r="AO209" s="119">
        <f>AM209-AN209</f>
        <v>12</v>
      </c>
      <c r="BO209" s="51"/>
      <c r="BP209" s="51"/>
      <c r="BQ209" s="51"/>
      <c r="BR209" s="51"/>
      <c r="BS209" s="51"/>
      <c r="BT209" s="51"/>
      <c r="BU209" s="51"/>
    </row>
    <row r="210" spans="2:73" ht="11.1" customHeight="1" x14ac:dyDescent="0.15">
      <c r="B210" s="153"/>
      <c r="C210" s="71"/>
      <c r="D210" s="72"/>
      <c r="E210" s="318"/>
      <c r="F210" s="319"/>
      <c r="G210" s="319"/>
      <c r="H210" s="320"/>
      <c r="I210" s="124"/>
      <c r="J210" s="112" t="str">
        <f>IF(I210="","","-")</f>
        <v/>
      </c>
      <c r="K210" s="125"/>
      <c r="L210" s="328"/>
      <c r="M210" s="124"/>
      <c r="N210" s="126" t="str">
        <f t="shared" si="38"/>
        <v/>
      </c>
      <c r="O210" s="125"/>
      <c r="P210" s="327"/>
      <c r="Q210" s="111"/>
      <c r="R210" s="112" t="str">
        <f t="shared" si="39"/>
        <v/>
      </c>
      <c r="S210" s="113"/>
      <c r="T210" s="327"/>
      <c r="U210" s="111"/>
      <c r="V210" s="112" t="str">
        <f t="shared" si="40"/>
        <v/>
      </c>
      <c r="W210" s="113"/>
      <c r="X210" s="330"/>
      <c r="Y210" s="111">
        <v>15</v>
      </c>
      <c r="Z210" s="112" t="str">
        <f t="shared" si="41"/>
        <v>-</v>
      </c>
      <c r="AA210" s="113">
        <v>12</v>
      </c>
      <c r="AB210" s="330"/>
      <c r="AC210" s="6">
        <f>AH209</f>
        <v>3</v>
      </c>
      <c r="AD210" s="127" t="s">
        <v>9</v>
      </c>
      <c r="AE210" s="5">
        <f>AI209</f>
        <v>2</v>
      </c>
      <c r="AF210" s="4" t="s">
        <v>6</v>
      </c>
      <c r="AG210" s="116"/>
      <c r="AH210" s="117"/>
      <c r="AI210" s="118"/>
      <c r="AJ210" s="20"/>
      <c r="AK210" s="19"/>
      <c r="AL210" s="119"/>
      <c r="AM210" s="120"/>
      <c r="AN210" s="118"/>
      <c r="AO210" s="119"/>
      <c r="BO210" s="51"/>
      <c r="BP210" s="51"/>
      <c r="BQ210" s="51"/>
      <c r="BR210" s="51"/>
      <c r="BS210" s="51"/>
      <c r="BT210" s="51"/>
      <c r="BU210" s="51"/>
    </row>
    <row r="211" spans="2:73" ht="11.1" customHeight="1" x14ac:dyDescent="0.15">
      <c r="B211" s="153" t="s">
        <v>27</v>
      </c>
      <c r="C211" s="68" t="s">
        <v>130</v>
      </c>
      <c r="D211" s="73" t="s">
        <v>81</v>
      </c>
      <c r="E211" s="128">
        <f>IF(K208="","",K208)</f>
        <v>7</v>
      </c>
      <c r="F211" s="112" t="str">
        <f t="shared" ref="F211:F225" si="42">IF(E211="","","-")</f>
        <v>-</v>
      </c>
      <c r="G211" s="159">
        <f>IF(I208="","",I208)</f>
        <v>21</v>
      </c>
      <c r="H211" s="321" t="str">
        <f>IF(L208="","",IF(L208="○","×",IF(L208="×","○")))</f>
        <v>×</v>
      </c>
      <c r="I211" s="323"/>
      <c r="J211" s="324"/>
      <c r="K211" s="324"/>
      <c r="L211" s="325"/>
      <c r="M211" s="111">
        <v>8</v>
      </c>
      <c r="N211" s="112" t="str">
        <f t="shared" si="38"/>
        <v>-</v>
      </c>
      <c r="O211" s="113">
        <v>15</v>
      </c>
      <c r="P211" s="334" t="str">
        <f>IF(M211&lt;&gt;"",IF(M211&gt;O211,IF(M212&gt;O212,"○",IF(M213&gt;O213,"○","×")),IF(M212&gt;O212,IF(M213&gt;O213,"○","×"),"×")),"")</f>
        <v>×</v>
      </c>
      <c r="Q211" s="129">
        <v>4</v>
      </c>
      <c r="R211" s="130" t="str">
        <f t="shared" si="39"/>
        <v>-</v>
      </c>
      <c r="S211" s="131">
        <v>15</v>
      </c>
      <c r="T211" s="334" t="str">
        <f>IF(Q211&lt;&gt;"",IF(Q211&gt;S211,IF(Q212&gt;S212,"○",IF(Q213&gt;S213,"○","×")),IF(Q212&gt;S212,IF(Q213&gt;S213,"○","×"),"×")),"")</f>
        <v>×</v>
      </c>
      <c r="U211" s="129">
        <v>10</v>
      </c>
      <c r="V211" s="130" t="str">
        <f t="shared" si="40"/>
        <v>-</v>
      </c>
      <c r="W211" s="131">
        <v>15</v>
      </c>
      <c r="X211" s="329" t="str">
        <f>IF(U211&lt;&gt;"",IF(U211&gt;W211,IF(U212&gt;W212,"○",IF(U213&gt;W213,"○","×")),IF(U212&gt;W212,IF(U213&gt;W213,"○","×"),"×")),"")</f>
        <v>×</v>
      </c>
      <c r="Y211" s="129">
        <v>13</v>
      </c>
      <c r="Z211" s="130" t="str">
        <f t="shared" si="41"/>
        <v>-</v>
      </c>
      <c r="AA211" s="131">
        <v>15</v>
      </c>
      <c r="AB211" s="329" t="str">
        <f>IF(Y211&lt;&gt;"",IF(Y211&gt;AA211,IF(Y212&gt;AA212,"○",IF(Y213&gt;AA213,"○","×")),IF(Y212&gt;AA212,IF(Y213&gt;AA213,"○","×"),"×")),"")</f>
        <v>×</v>
      </c>
      <c r="AC211" s="359" t="s">
        <v>150</v>
      </c>
      <c r="AD211" s="360"/>
      <c r="AE211" s="360"/>
      <c r="AF211" s="361"/>
      <c r="AG211" s="116"/>
      <c r="AH211" s="132"/>
      <c r="AI211" s="133"/>
      <c r="AJ211" s="36"/>
      <c r="AK211" s="35"/>
      <c r="AL211" s="134"/>
      <c r="AM211" s="135"/>
      <c r="AN211" s="133"/>
      <c r="AO211" s="134"/>
      <c r="BO211" s="51"/>
      <c r="BP211" s="51"/>
      <c r="BQ211" s="51"/>
      <c r="BR211" s="51"/>
      <c r="BS211" s="51"/>
      <c r="BT211" s="51"/>
      <c r="BU211" s="51"/>
    </row>
    <row r="212" spans="2:73" ht="11.1" customHeight="1" x14ac:dyDescent="0.15">
      <c r="B212" s="153"/>
      <c r="C212" s="68" t="s">
        <v>131</v>
      </c>
      <c r="D212" s="69" t="s">
        <v>81</v>
      </c>
      <c r="E212" s="128">
        <f>IF(K209="","",K209)</f>
        <v>11</v>
      </c>
      <c r="F212" s="112" t="str">
        <f t="shared" si="42"/>
        <v>-</v>
      </c>
      <c r="G212" s="159">
        <f>IF(I209="","",I209)</f>
        <v>21</v>
      </c>
      <c r="H212" s="322" t="str">
        <f>IF(J209="","",J209)</f>
        <v>-</v>
      </c>
      <c r="I212" s="326"/>
      <c r="J212" s="316"/>
      <c r="K212" s="316"/>
      <c r="L212" s="317"/>
      <c r="M212" s="111">
        <v>3</v>
      </c>
      <c r="N212" s="112" t="str">
        <f t="shared" si="38"/>
        <v>-</v>
      </c>
      <c r="O212" s="113">
        <v>15</v>
      </c>
      <c r="P212" s="327"/>
      <c r="Q212" s="111">
        <v>12</v>
      </c>
      <c r="R212" s="112" t="str">
        <f t="shared" si="39"/>
        <v>-</v>
      </c>
      <c r="S212" s="113">
        <v>15</v>
      </c>
      <c r="T212" s="327"/>
      <c r="U212" s="111">
        <v>11</v>
      </c>
      <c r="V212" s="112" t="str">
        <f t="shared" si="40"/>
        <v>-</v>
      </c>
      <c r="W212" s="113">
        <v>15</v>
      </c>
      <c r="X212" s="330"/>
      <c r="Y212" s="111">
        <v>8</v>
      </c>
      <c r="Z212" s="112" t="str">
        <f t="shared" si="41"/>
        <v>-</v>
      </c>
      <c r="AA212" s="113">
        <v>15</v>
      </c>
      <c r="AB212" s="330"/>
      <c r="AC212" s="354"/>
      <c r="AD212" s="355"/>
      <c r="AE212" s="355"/>
      <c r="AF212" s="356"/>
      <c r="AG212" s="122"/>
      <c r="AH212" s="117">
        <f>COUNTIF(E211:AB213,"○")</f>
        <v>0</v>
      </c>
      <c r="AI212" s="118">
        <f>COUNTIF(E211:AB213,"×")</f>
        <v>5</v>
      </c>
      <c r="AJ212" s="20">
        <f>(IF((E211&gt;G211),1,0))+(IF((E212&gt;G212),1,0))+(IF((E213&gt;G213),1,0))+(IF((I211&gt;K211),1,0))+(IF((I212&gt;K212),1,0))+(IF((I213&gt;K213),1,0))+(IF((M211&gt;O211),1,0))+(IF((M212&gt;O212),1,0))+(IF((M213&gt;O213),1,0))+(IF((Q211&gt;S211),1,0))+(IF((Q212&gt;S212),1,0))+(IF((Q213&gt;S213),1,0))+(IF((U211&gt;W211),1,0))+(IF((U212&gt;W212),1,0))+(IF((U213&gt;W213),1,0))+(IF((Y211&gt;AA211),1,0))+(IF((Y212&gt;AA212),1,0))+(IF((Y213&gt;AA213),1,0))</f>
        <v>0</v>
      </c>
      <c r="AK212" s="19">
        <f>(IF((E211&lt;G211),1,0))+(IF((E212&lt;G212),1,0))+(IF((E213&lt;G213),1,0))+(IF((I211&lt;K211),1,0))+(IF((I212&lt;K212),1,0))+(IF((I213&lt;K213),1,0))+(IF((M211&lt;O211),1,0))+(IF((M212&lt;O212),1,0))+(IF((M213&lt;O213),1,0))+(IF((Q211&lt;S211),1,0))+(IF((Q212&lt;S212),1,0))+(IF((Q213&lt;S213),1,0))+(IF((U211&lt;W211),1,0))+(IF((U212&lt;W212),1,0))+(IF((U213&lt;W213),1,0))+(IF((Y211&lt;AA211),1,0))+(IF((Y212&lt;AA212),1,0))+(IF((Y213&lt;AA213),1,0))</f>
        <v>10</v>
      </c>
      <c r="AL212" s="123">
        <f>AJ212-AK212</f>
        <v>-10</v>
      </c>
      <c r="AM212" s="120">
        <f>SUM(E211:E213,I211:I213,M211:M213,Q211:Q213,U211:U213,Y211:Y213)</f>
        <v>87</v>
      </c>
      <c r="AN212" s="118">
        <f>SUM(G211:G213,K211:K213,O211:O213,S211:S213,W211:W213,AA211:AA213)</f>
        <v>162</v>
      </c>
      <c r="AO212" s="119">
        <f>AM212-AN212</f>
        <v>-75</v>
      </c>
      <c r="BO212" s="51"/>
      <c r="BP212" s="51"/>
      <c r="BQ212" s="51"/>
      <c r="BR212" s="51"/>
      <c r="BS212" s="51"/>
      <c r="BT212" s="51"/>
      <c r="BU212" s="51"/>
    </row>
    <row r="213" spans="2:73" ht="11.1" customHeight="1" x14ac:dyDescent="0.15">
      <c r="B213" s="153"/>
      <c r="C213" s="71"/>
      <c r="D213" s="74"/>
      <c r="E213" s="136" t="str">
        <f>IF(K210="","",K210)</f>
        <v/>
      </c>
      <c r="F213" s="112" t="str">
        <f t="shared" si="42"/>
        <v/>
      </c>
      <c r="G213" s="137" t="str">
        <f>IF(I210="","",I210)</f>
        <v/>
      </c>
      <c r="H213" s="332" t="str">
        <f>IF(J210="","",J210)</f>
        <v/>
      </c>
      <c r="I213" s="333"/>
      <c r="J213" s="319"/>
      <c r="K213" s="319"/>
      <c r="L213" s="320"/>
      <c r="M213" s="124"/>
      <c r="N213" s="112" t="str">
        <f t="shared" si="38"/>
        <v/>
      </c>
      <c r="O213" s="125"/>
      <c r="P213" s="328"/>
      <c r="Q213" s="124"/>
      <c r="R213" s="126" t="str">
        <f t="shared" si="39"/>
        <v/>
      </c>
      <c r="S213" s="125"/>
      <c r="T213" s="328"/>
      <c r="U213" s="124"/>
      <c r="V213" s="126" t="str">
        <f t="shared" si="40"/>
        <v/>
      </c>
      <c r="W213" s="125"/>
      <c r="X213" s="330"/>
      <c r="Y213" s="124"/>
      <c r="Z213" s="126" t="str">
        <f t="shared" si="41"/>
        <v/>
      </c>
      <c r="AA213" s="125"/>
      <c r="AB213" s="330"/>
      <c r="AC213" s="6">
        <f>AH212</f>
        <v>0</v>
      </c>
      <c r="AD213" s="127" t="s">
        <v>9</v>
      </c>
      <c r="AE213" s="5">
        <f>AI212</f>
        <v>5</v>
      </c>
      <c r="AF213" s="4" t="s">
        <v>6</v>
      </c>
      <c r="AG213" s="116"/>
      <c r="AH213" s="138"/>
      <c r="AI213" s="139"/>
      <c r="AJ213" s="11"/>
      <c r="AK213" s="10"/>
      <c r="AL213" s="140"/>
      <c r="AM213" s="141"/>
      <c r="AN213" s="139"/>
      <c r="AO213" s="140"/>
      <c r="BO213" s="51"/>
      <c r="BP213" s="51"/>
      <c r="BQ213" s="51"/>
      <c r="BR213" s="51"/>
      <c r="BS213" s="51"/>
      <c r="BT213" s="51"/>
      <c r="BU213" s="51"/>
    </row>
    <row r="214" spans="2:73" ht="11.1" customHeight="1" x14ac:dyDescent="0.15">
      <c r="B214" s="153" t="s">
        <v>29</v>
      </c>
      <c r="C214" s="75" t="s">
        <v>128</v>
      </c>
      <c r="D214" s="69" t="s">
        <v>106</v>
      </c>
      <c r="E214" s="128">
        <f>IF(O208="","",O208)</f>
        <v>15</v>
      </c>
      <c r="F214" s="130" t="str">
        <f t="shared" si="42"/>
        <v>-</v>
      </c>
      <c r="G214" s="159">
        <f>IF(M208="","",M208)</f>
        <v>13</v>
      </c>
      <c r="H214" s="321" t="str">
        <f>IF(P208="","",IF(P208="○","×",IF(P208="×","○")))</f>
        <v>○</v>
      </c>
      <c r="I214" s="142">
        <f>IF(O211="","",O211)</f>
        <v>15</v>
      </c>
      <c r="J214" s="112" t="str">
        <f t="shared" ref="J214:J225" si="43">IF(I214="","","-")</f>
        <v>-</v>
      </c>
      <c r="K214" s="159">
        <f>IF(M211="","",M211)</f>
        <v>8</v>
      </c>
      <c r="L214" s="321" t="str">
        <f>IF(P211="","",IF(P211="○","×",IF(P211="×","○")))</f>
        <v>○</v>
      </c>
      <c r="M214" s="323"/>
      <c r="N214" s="324"/>
      <c r="O214" s="324"/>
      <c r="P214" s="325"/>
      <c r="Q214" s="111">
        <v>15</v>
      </c>
      <c r="R214" s="112" t="str">
        <f t="shared" si="39"/>
        <v>-</v>
      </c>
      <c r="S214" s="113">
        <v>7</v>
      </c>
      <c r="T214" s="327" t="str">
        <f>IF(Q214&lt;&gt;"",IF(Q214&gt;S214,IF(Q215&gt;S215,"○",IF(Q216&gt;S216,"○","×")),IF(Q215&gt;S215,IF(Q216&gt;S216,"○","×"),"×")),"")</f>
        <v>○</v>
      </c>
      <c r="U214" s="111">
        <v>15</v>
      </c>
      <c r="V214" s="112" t="str">
        <f t="shared" si="40"/>
        <v>-</v>
      </c>
      <c r="W214" s="113">
        <v>9</v>
      </c>
      <c r="X214" s="329" t="str">
        <f>IF(U214&lt;&gt;"",IF(U214&gt;W214,IF(U215&gt;W215,"○",IF(U216&gt;W216,"○","×")),IF(U215&gt;W215,IF(U216&gt;W216,"○","×"),"×")),"")</f>
        <v>○</v>
      </c>
      <c r="Y214" s="111">
        <v>15</v>
      </c>
      <c r="Z214" s="112" t="str">
        <f t="shared" si="41"/>
        <v>-</v>
      </c>
      <c r="AA214" s="113">
        <v>6</v>
      </c>
      <c r="AB214" s="329" t="str">
        <f>IF(Y214&lt;&gt;"",IF(Y214&gt;AA214,IF(Y215&gt;AA215,"○",IF(Y216&gt;AA216,"○","×")),IF(Y215&gt;AA215,IF(Y216&gt;AA216,"○","×"),"×")),"")</f>
        <v>○</v>
      </c>
      <c r="AC214" s="359" t="s">
        <v>148</v>
      </c>
      <c r="AD214" s="360"/>
      <c r="AE214" s="360"/>
      <c r="AF214" s="361"/>
      <c r="AG214" s="116"/>
      <c r="AH214" s="117"/>
      <c r="AI214" s="118"/>
      <c r="AJ214" s="20"/>
      <c r="AK214" s="19"/>
      <c r="AL214" s="119"/>
      <c r="AM214" s="120"/>
      <c r="AN214" s="118"/>
      <c r="AO214" s="119"/>
      <c r="BO214" s="51"/>
      <c r="BP214" s="51"/>
      <c r="BQ214" s="51"/>
      <c r="BR214" s="51"/>
      <c r="BS214" s="51"/>
      <c r="BT214" s="51"/>
      <c r="BU214" s="51"/>
    </row>
    <row r="215" spans="2:73" ht="11.1" customHeight="1" x14ac:dyDescent="0.15">
      <c r="B215" s="153"/>
      <c r="C215" s="75" t="s">
        <v>129</v>
      </c>
      <c r="D215" s="69" t="s">
        <v>106</v>
      </c>
      <c r="E215" s="128">
        <f>IF(O209="","",O209)</f>
        <v>15</v>
      </c>
      <c r="F215" s="112" t="str">
        <f t="shared" si="42"/>
        <v>-</v>
      </c>
      <c r="G215" s="159">
        <f>IF(M209="","",M209)</f>
        <v>8</v>
      </c>
      <c r="H215" s="322" t="str">
        <f>IF(J212="","",J212)</f>
        <v/>
      </c>
      <c r="I215" s="142">
        <f>IF(O212="","",O212)</f>
        <v>15</v>
      </c>
      <c r="J215" s="112" t="str">
        <f t="shared" si="43"/>
        <v>-</v>
      </c>
      <c r="K215" s="159">
        <f>IF(M212="","",M212)</f>
        <v>3</v>
      </c>
      <c r="L215" s="322" t="str">
        <f>IF(N212="","",N212)</f>
        <v>-</v>
      </c>
      <c r="M215" s="326"/>
      <c r="N215" s="316"/>
      <c r="O215" s="316"/>
      <c r="P215" s="317"/>
      <c r="Q215" s="111">
        <v>15</v>
      </c>
      <c r="R215" s="112" t="str">
        <f t="shared" si="39"/>
        <v>-</v>
      </c>
      <c r="S215" s="113">
        <v>4</v>
      </c>
      <c r="T215" s="327"/>
      <c r="U215" s="111">
        <v>15</v>
      </c>
      <c r="V215" s="112" t="str">
        <f t="shared" si="40"/>
        <v>-</v>
      </c>
      <c r="W215" s="113">
        <v>9</v>
      </c>
      <c r="X215" s="330"/>
      <c r="Y215" s="111">
        <v>15</v>
      </c>
      <c r="Z215" s="112" t="str">
        <f t="shared" si="41"/>
        <v>-</v>
      </c>
      <c r="AA215" s="113">
        <v>10</v>
      </c>
      <c r="AB215" s="330"/>
      <c r="AC215" s="354"/>
      <c r="AD215" s="355"/>
      <c r="AE215" s="355"/>
      <c r="AF215" s="356"/>
      <c r="AG215" s="122"/>
      <c r="AH215" s="117">
        <f>COUNTIF(E214:AB216,"○")</f>
        <v>5</v>
      </c>
      <c r="AI215" s="118">
        <f>COUNTIF(E214:AB216,"×")</f>
        <v>0</v>
      </c>
      <c r="AJ215" s="20">
        <f>(IF((E214&gt;G214),1,0))+(IF((E215&gt;G215),1,0))+(IF((E216&gt;G216),1,0))+(IF((I214&gt;K214),1,0))+(IF((I215&gt;K215),1,0))+(IF((I216&gt;K216),1,0))+(IF((M214&gt;O214),1,0))+(IF((M215&gt;O215),1,0))+(IF((M216&gt;O216),1,0))+(IF((Q214&gt;S214),1,0))+(IF((Q215&gt;S215),1,0))+(IF((Q216&gt;S216),1,0))+(IF((U214&gt;W214),1,0))+(IF((U215&gt;W215),1,0))+(IF((U216&gt;W216),1,0))+(IF((Y214&gt;AA214),1,0))+(IF((Y215&gt;AA215),1,0))+(IF((Y216&gt;AA216),1,0))</f>
        <v>10</v>
      </c>
      <c r="AK215" s="19">
        <f>(IF((E214&lt;G214),1,0))+(IF((E215&lt;G215),1,0))+(IF((E216&lt;G216),1,0))+(IF((I214&lt;K214),1,0))+(IF((I215&lt;K215),1,0))+(IF((I216&lt;K216),1,0))+(IF((M214&lt;O214),1,0))+(IF((M215&lt;O215),1,0))+(IF((M216&lt;O216),1,0))+(IF((Q214&lt;S214),1,0))+(IF((Q215&lt;S215),1,0))+(IF((Q216&lt;S216),1,0))+(IF((U214&lt;W214),1,0))+(IF((U215&lt;W215),1,0))+(IF((U216&lt;W216),1,0))+(IF((Y214&lt;AA214),1,0))+(IF((Y215&lt;AA215),1,0))+(IF((Y216&lt;AA216),1,0))</f>
        <v>0</v>
      </c>
      <c r="AL215" s="123">
        <f>AJ215-AK215</f>
        <v>10</v>
      </c>
      <c r="AM215" s="120">
        <f>SUM(E214:E216,I214:I216,M214:M216,Q214:Q216,U214:U216,Y214:Y216)</f>
        <v>150</v>
      </c>
      <c r="AN215" s="118">
        <f>SUM(G214:G216,K214:K216,O214:O216,S214:S216,W214:W216,AA214:AA216)</f>
        <v>77</v>
      </c>
      <c r="AO215" s="119">
        <f>AM215-AN215</f>
        <v>73</v>
      </c>
      <c r="BO215" s="51"/>
      <c r="BP215" s="51"/>
      <c r="BQ215" s="51"/>
      <c r="BR215" s="51"/>
      <c r="BS215" s="51"/>
      <c r="BT215" s="51"/>
      <c r="BU215" s="51"/>
    </row>
    <row r="216" spans="2:73" ht="11.1" customHeight="1" x14ac:dyDescent="0.15">
      <c r="B216" s="153"/>
      <c r="C216" s="71"/>
      <c r="D216" s="72"/>
      <c r="E216" s="128" t="str">
        <f>IF(O210="","",O210)</f>
        <v/>
      </c>
      <c r="F216" s="112" t="str">
        <f t="shared" si="42"/>
        <v/>
      </c>
      <c r="G216" s="159" t="str">
        <f>IF(M210="","",M210)</f>
        <v/>
      </c>
      <c r="H216" s="322" t="str">
        <f>IF(J213="","",J213)</f>
        <v/>
      </c>
      <c r="I216" s="142" t="str">
        <f>IF(O213="","",O213)</f>
        <v/>
      </c>
      <c r="J216" s="112" t="str">
        <f t="shared" si="43"/>
        <v/>
      </c>
      <c r="K216" s="159" t="str">
        <f>IF(M213="","",M213)</f>
        <v/>
      </c>
      <c r="L216" s="322" t="str">
        <f>IF(N213="","",N213)</f>
        <v/>
      </c>
      <c r="M216" s="326"/>
      <c r="N216" s="316"/>
      <c r="O216" s="316"/>
      <c r="P216" s="317"/>
      <c r="Q216" s="111"/>
      <c r="R216" s="112" t="str">
        <f t="shared" si="39"/>
        <v/>
      </c>
      <c r="S216" s="113"/>
      <c r="T216" s="328"/>
      <c r="U216" s="111"/>
      <c r="V216" s="112" t="str">
        <f t="shared" si="40"/>
        <v/>
      </c>
      <c r="W216" s="113"/>
      <c r="X216" s="331"/>
      <c r="Y216" s="111"/>
      <c r="Z216" s="112" t="str">
        <f t="shared" si="41"/>
        <v/>
      </c>
      <c r="AA216" s="113"/>
      <c r="AB216" s="331"/>
      <c r="AC216" s="6">
        <f>AH215</f>
        <v>5</v>
      </c>
      <c r="AD216" s="127" t="s">
        <v>9</v>
      </c>
      <c r="AE216" s="5">
        <f>AI215</f>
        <v>0</v>
      </c>
      <c r="AF216" s="4" t="s">
        <v>6</v>
      </c>
      <c r="AG216" s="116"/>
      <c r="AH216" s="117"/>
      <c r="AI216" s="118"/>
      <c r="AJ216" s="20"/>
      <c r="AK216" s="19"/>
      <c r="AL216" s="119"/>
      <c r="AM216" s="120"/>
      <c r="AN216" s="118"/>
      <c r="AO216" s="119"/>
      <c r="BO216" s="51"/>
      <c r="BP216" s="51"/>
      <c r="BQ216" s="51"/>
      <c r="BR216" s="51"/>
      <c r="BS216" s="51"/>
      <c r="BT216" s="51"/>
      <c r="BU216" s="51"/>
    </row>
    <row r="217" spans="2:73" ht="11.1" customHeight="1" x14ac:dyDescent="0.15">
      <c r="B217" s="153" t="s">
        <v>27</v>
      </c>
      <c r="C217" s="68" t="s">
        <v>132</v>
      </c>
      <c r="D217" s="88" t="s">
        <v>81</v>
      </c>
      <c r="E217" s="143">
        <f>IF(S208="","",S208)</f>
        <v>13</v>
      </c>
      <c r="F217" s="130" t="str">
        <f t="shared" si="42"/>
        <v>-</v>
      </c>
      <c r="G217" s="158">
        <f>IF(Q208="","",Q208)</f>
        <v>15</v>
      </c>
      <c r="H217" s="335" t="str">
        <f>IF(T208="","",IF(T208="○","×",IF(T208="×","○")))</f>
        <v>×</v>
      </c>
      <c r="I217" s="144">
        <f>IF(S211="","",S211)</f>
        <v>15</v>
      </c>
      <c r="J217" s="130" t="str">
        <f t="shared" si="43"/>
        <v>-</v>
      </c>
      <c r="K217" s="158">
        <f>IF(Q211="","",Q211)</f>
        <v>4</v>
      </c>
      <c r="L217" s="321" t="str">
        <f>IF(T211="","",IF(T211="○","×",IF(T211="×","○")))</f>
        <v>○</v>
      </c>
      <c r="M217" s="158">
        <f>IF(S214="","",S214)</f>
        <v>7</v>
      </c>
      <c r="N217" s="130" t="str">
        <f t="shared" ref="N217:N225" si="44">IF(M217="","","-")</f>
        <v>-</v>
      </c>
      <c r="O217" s="158">
        <f>IF(Q214="","",Q214)</f>
        <v>15</v>
      </c>
      <c r="P217" s="321" t="str">
        <f>IF(T214="","",IF(T214="○","×",IF(T214="×","○")))</f>
        <v>×</v>
      </c>
      <c r="Q217" s="323"/>
      <c r="R217" s="324"/>
      <c r="S217" s="324"/>
      <c r="T217" s="325"/>
      <c r="U217" s="129">
        <v>4</v>
      </c>
      <c r="V217" s="130" t="str">
        <f t="shared" si="40"/>
        <v>-</v>
      </c>
      <c r="W217" s="131">
        <v>15</v>
      </c>
      <c r="X217" s="330" t="str">
        <f>IF(U217&lt;&gt;"",IF(U217&gt;W217,IF(U218&gt;W218,"○",IF(U219&gt;W219,"○","×")),IF(U218&gt;W218,IF(U219&gt;W219,"○","×"),"×")),"")</f>
        <v>×</v>
      </c>
      <c r="Y217" s="129">
        <v>13</v>
      </c>
      <c r="Z217" s="130" t="str">
        <f t="shared" si="41"/>
        <v>-</v>
      </c>
      <c r="AA217" s="131">
        <v>15</v>
      </c>
      <c r="AB217" s="330" t="str">
        <f>IF(Y217&lt;&gt;"",IF(Y217&gt;AA217,IF(Y218&gt;AA218,"○",IF(Y219&gt;AA219,"○","×")),IF(Y218&gt;AA218,IF(Y219&gt;AA219,"○","×"),"×")),"")</f>
        <v>×</v>
      </c>
      <c r="AC217" s="359" t="s">
        <v>153</v>
      </c>
      <c r="AD217" s="360"/>
      <c r="AE217" s="360"/>
      <c r="AF217" s="361"/>
      <c r="AG217" s="145"/>
      <c r="AH217" s="132"/>
      <c r="AI217" s="133"/>
      <c r="AJ217" s="36"/>
      <c r="AK217" s="35"/>
      <c r="AL217" s="134"/>
      <c r="AM217" s="135"/>
      <c r="AN217" s="133"/>
      <c r="AO217" s="134"/>
      <c r="BO217" s="51"/>
      <c r="BP217" s="51"/>
      <c r="BQ217" s="51"/>
      <c r="BR217" s="51"/>
      <c r="BS217" s="51"/>
      <c r="BT217" s="51"/>
      <c r="BU217" s="51"/>
    </row>
    <row r="218" spans="2:73" ht="11.1" customHeight="1" x14ac:dyDescent="0.15">
      <c r="B218" s="153"/>
      <c r="C218" s="68" t="s">
        <v>133</v>
      </c>
      <c r="D218" s="69" t="s">
        <v>81</v>
      </c>
      <c r="E218" s="128">
        <f>IF(S209="","",S209)</f>
        <v>11</v>
      </c>
      <c r="F218" s="112" t="str">
        <f t="shared" si="42"/>
        <v>-</v>
      </c>
      <c r="G218" s="159">
        <f>IF(Q209="","",Q209)</f>
        <v>15</v>
      </c>
      <c r="H218" s="336" t="str">
        <f>IF(J215="","",J215)</f>
        <v>-</v>
      </c>
      <c r="I218" s="142">
        <f>IF(S212="","",S212)</f>
        <v>15</v>
      </c>
      <c r="J218" s="112" t="str">
        <f t="shared" si="43"/>
        <v>-</v>
      </c>
      <c r="K218" s="159">
        <f>IF(Q212="","",Q212)</f>
        <v>12</v>
      </c>
      <c r="L218" s="322" t="str">
        <f>IF(N215="","",N215)</f>
        <v/>
      </c>
      <c r="M218" s="159">
        <f>IF(S215="","",S215)</f>
        <v>4</v>
      </c>
      <c r="N218" s="112" t="str">
        <f t="shared" si="44"/>
        <v>-</v>
      </c>
      <c r="O218" s="159">
        <f>IF(Q215="","",Q215)</f>
        <v>15</v>
      </c>
      <c r="P218" s="322" t="str">
        <f>IF(R215="","",R215)</f>
        <v>-</v>
      </c>
      <c r="Q218" s="326"/>
      <c r="R218" s="316"/>
      <c r="S218" s="316"/>
      <c r="T218" s="317"/>
      <c r="U218" s="111">
        <v>9</v>
      </c>
      <c r="V218" s="112" t="str">
        <f t="shared" si="40"/>
        <v>-</v>
      </c>
      <c r="W218" s="113">
        <v>15</v>
      </c>
      <c r="X218" s="330"/>
      <c r="Y218" s="111">
        <v>12</v>
      </c>
      <c r="Z218" s="112" t="str">
        <f t="shared" si="41"/>
        <v>-</v>
      </c>
      <c r="AA218" s="113">
        <v>15</v>
      </c>
      <c r="AB218" s="330"/>
      <c r="AC218" s="354"/>
      <c r="AD218" s="355"/>
      <c r="AE218" s="355"/>
      <c r="AF218" s="356"/>
      <c r="AG218" s="145"/>
      <c r="AH218" s="117">
        <f>COUNTIF(E217:AB219,"○")</f>
        <v>1</v>
      </c>
      <c r="AI218" s="118">
        <f>COUNTIF(E217:AB219,"×")</f>
        <v>4</v>
      </c>
      <c r="AJ218" s="20">
        <f>(IF((E217&gt;G217),1,0))+(IF((E218&gt;G218),1,0))+(IF((E219&gt;G219),1,0))+(IF((I217&gt;K217),1,0))+(IF((I218&gt;K218),1,0))+(IF((I219&gt;K219),1,0))+(IF((M217&gt;O217),1,0))+(IF((M218&gt;O218),1,0))+(IF((M219&gt;O219),1,0))+(IF((Q217&gt;S217),1,0))+(IF((Q218&gt;S218),1,0))+(IF((Q219&gt;S219),1,0))+(IF((U217&gt;W217),1,0))+(IF((U218&gt;W218),1,0))+(IF((U219&gt;W219),1,0))+(IF((Y217&gt;AA217),1,0))+(IF((Y218&gt;AA218),1,0))+(IF((Y219&gt;AA219),1,0))</f>
        <v>2</v>
      </c>
      <c r="AK218" s="19">
        <f>(IF((E217&lt;G217),1,0))+(IF((E218&lt;G218),1,0))+(IF((E219&lt;G219),1,0))+(IF((I217&lt;K217),1,0))+(IF((I218&lt;K218),1,0))+(IF((I219&lt;K219),1,0))+(IF((M217&lt;O217),1,0))+(IF((M218&lt;O218),1,0))+(IF((M219&lt;O219),1,0))+(IF((Q217&lt;S217),1,0))+(IF((Q218&lt;S218),1,0))+(IF((Q219&lt;S219),1,0))+(IF((U217&lt;W217),1,0))+(IF((U218&lt;W218),1,0))+(IF((U219&lt;W219),1,0))+(IF((Y217&lt;AA217),1,0))+(IF((Y218&lt;AA218),1,0))+(IF((Y219&lt;AA219),1,0))</f>
        <v>8</v>
      </c>
      <c r="AL218" s="123">
        <f>AJ218-AK218</f>
        <v>-6</v>
      </c>
      <c r="AM218" s="120">
        <f>SUM(E217:E219,I217:I219,M217:M219,Q217:Q219,U217:U219,Y217:Y219)</f>
        <v>103</v>
      </c>
      <c r="AN218" s="118">
        <f>SUM(G217:G219,K217:K219,O217:O219,S217:S219,W217:W219,AA217:AA219)</f>
        <v>136</v>
      </c>
      <c r="AO218" s="119">
        <f>AM218-AN218</f>
        <v>-33</v>
      </c>
      <c r="BO218" s="51"/>
      <c r="BP218" s="51"/>
      <c r="BQ218" s="51"/>
      <c r="BR218" s="51"/>
      <c r="BS218" s="51"/>
      <c r="BT218" s="51"/>
      <c r="BU218" s="51"/>
    </row>
    <row r="219" spans="2:73" ht="11.1" customHeight="1" x14ac:dyDescent="0.15">
      <c r="B219" s="153"/>
      <c r="C219" s="75"/>
      <c r="D219" s="72"/>
      <c r="E219" s="128" t="str">
        <f>IF(S210="","",S210)</f>
        <v/>
      </c>
      <c r="F219" s="112" t="str">
        <f t="shared" si="42"/>
        <v/>
      </c>
      <c r="G219" s="159" t="str">
        <f>IF(Q210="","",Q210)</f>
        <v/>
      </c>
      <c r="H219" s="336" t="str">
        <f>IF(J216="","",J216)</f>
        <v/>
      </c>
      <c r="I219" s="142" t="str">
        <f>IF(S213="","",S213)</f>
        <v/>
      </c>
      <c r="J219" s="112" t="str">
        <f t="shared" si="43"/>
        <v/>
      </c>
      <c r="K219" s="159" t="str">
        <f>IF(Q213="","",Q213)</f>
        <v/>
      </c>
      <c r="L219" s="322" t="str">
        <f>IF(N216="","",N216)</f>
        <v/>
      </c>
      <c r="M219" s="159" t="str">
        <f>IF(S216="","",S216)</f>
        <v/>
      </c>
      <c r="N219" s="112" t="str">
        <f t="shared" si="44"/>
        <v/>
      </c>
      <c r="O219" s="159" t="str">
        <f>IF(Q216="","",Q216)</f>
        <v/>
      </c>
      <c r="P219" s="322" t="str">
        <f>IF(R216="","",R216)</f>
        <v/>
      </c>
      <c r="Q219" s="326"/>
      <c r="R219" s="316"/>
      <c r="S219" s="316"/>
      <c r="T219" s="317"/>
      <c r="U219" s="111"/>
      <c r="V219" s="112" t="str">
        <f t="shared" si="40"/>
        <v/>
      </c>
      <c r="W219" s="113"/>
      <c r="X219" s="330"/>
      <c r="Y219" s="111"/>
      <c r="Z219" s="112" t="str">
        <f t="shared" si="41"/>
        <v/>
      </c>
      <c r="AA219" s="113"/>
      <c r="AB219" s="330"/>
      <c r="AC219" s="6">
        <f>AH218</f>
        <v>1</v>
      </c>
      <c r="AD219" s="127" t="s">
        <v>9</v>
      </c>
      <c r="AE219" s="5">
        <f>AI218</f>
        <v>4</v>
      </c>
      <c r="AF219" s="4" t="s">
        <v>6</v>
      </c>
      <c r="AG219" s="145"/>
      <c r="AH219" s="138"/>
      <c r="AI219" s="139"/>
      <c r="AJ219" s="11"/>
      <c r="AK219" s="10"/>
      <c r="AL219" s="140"/>
      <c r="AM219" s="141"/>
      <c r="AN219" s="139"/>
      <c r="AO219" s="140"/>
      <c r="BO219" s="51"/>
      <c r="BP219" s="51"/>
      <c r="BQ219" s="51"/>
      <c r="BR219" s="51"/>
      <c r="BS219" s="51"/>
      <c r="BT219" s="51"/>
      <c r="BU219" s="51"/>
    </row>
    <row r="220" spans="2:73" ht="11.1" customHeight="1" x14ac:dyDescent="0.15">
      <c r="B220" s="153" t="s">
        <v>29</v>
      </c>
      <c r="C220" s="76" t="s">
        <v>124</v>
      </c>
      <c r="D220" s="90" t="s">
        <v>62</v>
      </c>
      <c r="E220" s="143">
        <f>IF(W208="","",W208)</f>
        <v>15</v>
      </c>
      <c r="F220" s="130" t="str">
        <f t="shared" si="42"/>
        <v>-</v>
      </c>
      <c r="G220" s="158">
        <f>IF(U208="","",U208)</f>
        <v>8</v>
      </c>
      <c r="H220" s="339" t="str">
        <f>IF(X208="","",IF(X208="○","×",IF(X208="×","○")))</f>
        <v>○</v>
      </c>
      <c r="I220" s="144">
        <f>IF(W211="","",W211)</f>
        <v>15</v>
      </c>
      <c r="J220" s="130" t="str">
        <f t="shared" si="43"/>
        <v>-</v>
      </c>
      <c r="K220" s="158">
        <f>IF(U211="","",U211)</f>
        <v>10</v>
      </c>
      <c r="L220" s="339" t="str">
        <f>IF(X211="","",IF(X211="○","×",IF(X211="×","○")))</f>
        <v>○</v>
      </c>
      <c r="M220" s="158">
        <f>IF(W214="","",W214)</f>
        <v>9</v>
      </c>
      <c r="N220" s="130" t="str">
        <f t="shared" si="44"/>
        <v>-</v>
      </c>
      <c r="O220" s="158">
        <f>IF(U214="","",U214)</f>
        <v>15</v>
      </c>
      <c r="P220" s="339" t="str">
        <f>IF(X214="","",IF(X214="○","×",IF(X214="×","○")))</f>
        <v>×</v>
      </c>
      <c r="Q220" s="144">
        <f>IF(W217="","",W217)</f>
        <v>15</v>
      </c>
      <c r="R220" s="158" t="str">
        <f t="shared" ref="R220:R225" si="45">IF(Q220="","","-")</f>
        <v>-</v>
      </c>
      <c r="S220" s="158">
        <f>IF(U217="","",U217)</f>
        <v>4</v>
      </c>
      <c r="T220" s="339" t="str">
        <f>IF(X217="","",IF(X217="○","×",IF(X217="×","○")))</f>
        <v>○</v>
      </c>
      <c r="U220" s="323"/>
      <c r="V220" s="324"/>
      <c r="W220" s="324"/>
      <c r="X220" s="325"/>
      <c r="Y220" s="129">
        <v>15</v>
      </c>
      <c r="Z220" s="130" t="str">
        <f t="shared" si="41"/>
        <v>-</v>
      </c>
      <c r="AA220" s="131">
        <v>11</v>
      </c>
      <c r="AB220" s="370" t="str">
        <f>IF(Y220&lt;&gt;"",IF(Y220&gt;AA220,IF(Y221&gt;AA221,"○",IF(Y222&gt;AA222,"○","×")),IF(Y221&gt;AA221,IF(Y222&gt;AA222,"○","×"),"×")),"")</f>
        <v>○</v>
      </c>
      <c r="AC220" s="359" t="s">
        <v>149</v>
      </c>
      <c r="AD220" s="360"/>
      <c r="AE220" s="360"/>
      <c r="AF220" s="361"/>
      <c r="AG220" s="122"/>
      <c r="AH220" s="117"/>
      <c r="AI220" s="118"/>
      <c r="AJ220" s="20"/>
      <c r="AK220" s="19"/>
      <c r="AL220" s="119"/>
      <c r="AM220" s="120"/>
      <c r="AN220" s="118"/>
      <c r="AO220" s="119"/>
      <c r="BO220" s="51"/>
      <c r="BP220" s="51"/>
      <c r="BQ220" s="51"/>
      <c r="BR220" s="51"/>
      <c r="BS220" s="51"/>
      <c r="BT220" s="51"/>
      <c r="BU220" s="51"/>
    </row>
    <row r="221" spans="2:73" ht="11.1" customHeight="1" x14ac:dyDescent="0.15">
      <c r="B221" s="153"/>
      <c r="C221" s="75" t="s">
        <v>125</v>
      </c>
      <c r="D221" s="91" t="s">
        <v>62</v>
      </c>
      <c r="E221" s="128">
        <f>IF(W209="","",W209)</f>
        <v>15</v>
      </c>
      <c r="F221" s="112" t="str">
        <f t="shared" si="42"/>
        <v>-</v>
      </c>
      <c r="G221" s="159">
        <f>IF(U209="","",U209)</f>
        <v>6</v>
      </c>
      <c r="H221" s="340"/>
      <c r="I221" s="142">
        <f>IF(W212="","",W212)</f>
        <v>15</v>
      </c>
      <c r="J221" s="112" t="str">
        <f t="shared" si="43"/>
        <v>-</v>
      </c>
      <c r="K221" s="159">
        <f>IF(U212="","",U212)</f>
        <v>11</v>
      </c>
      <c r="L221" s="340"/>
      <c r="M221" s="159">
        <f>IF(W215="","",W215)</f>
        <v>9</v>
      </c>
      <c r="N221" s="112" t="str">
        <f t="shared" si="44"/>
        <v>-</v>
      </c>
      <c r="O221" s="159">
        <f>IF(U215="","",U215)</f>
        <v>15</v>
      </c>
      <c r="P221" s="340"/>
      <c r="Q221" s="142">
        <f>IF(W218="","",W218)</f>
        <v>15</v>
      </c>
      <c r="R221" s="159" t="str">
        <f t="shared" si="45"/>
        <v>-</v>
      </c>
      <c r="S221" s="159">
        <f>IF(U218="","",U218)</f>
        <v>9</v>
      </c>
      <c r="T221" s="340"/>
      <c r="U221" s="326"/>
      <c r="V221" s="316"/>
      <c r="W221" s="316"/>
      <c r="X221" s="317"/>
      <c r="Y221" s="111">
        <v>9</v>
      </c>
      <c r="Z221" s="112" t="str">
        <f t="shared" si="41"/>
        <v>-</v>
      </c>
      <c r="AA221" s="113">
        <v>15</v>
      </c>
      <c r="AB221" s="371"/>
      <c r="AC221" s="354"/>
      <c r="AD221" s="355"/>
      <c r="AE221" s="355"/>
      <c r="AF221" s="356"/>
      <c r="AG221" s="122"/>
      <c r="AH221" s="117">
        <f>COUNTIF(E220:AB222,"○")</f>
        <v>4</v>
      </c>
      <c r="AI221" s="118">
        <f>COUNTIF(E220:AB222,"×")</f>
        <v>1</v>
      </c>
      <c r="AJ221" s="20">
        <f>(IF((E220&gt;G220),1,0))+(IF((E221&gt;G221),1,0))+(IF((E222&gt;G222),1,0))+(IF((I220&gt;K220),1,0))+(IF((I221&gt;K221),1,0))+(IF((I222&gt;K222),1,0))+(IF((M220&gt;O220),1,0))+(IF((M221&gt;O221),1,0))+(IF((M222&gt;O222),1,0))+(IF((Q220&gt;S220),1,0))+(IF((Q221&gt;S221),1,0))+(IF((Q222&gt;S222),1,0))+(IF((U220&gt;W220),1,0))+(IF((U221&gt;W221),1,0))+(IF((U222&gt;W222),1,0))+(IF((Y220&gt;AA220),1,0))+(IF((Y221&gt;AA221),1,0))+(IF((Y222&gt;AA222),1,0))</f>
        <v>8</v>
      </c>
      <c r="AK221" s="19">
        <f>(IF((E220&lt;G220),1,0))+(IF((E221&lt;G221),1,0))+(IF((E222&lt;G222),1,0))+(IF((I220&lt;K220),1,0))+(IF((I221&lt;K221),1,0))+(IF((I222&lt;K222),1,0))+(IF((M220&lt;O220),1,0))+(IF((M221&lt;O221),1,0))+(IF((M222&lt;O222),1,0))+(IF((Q220&lt;S220),1,0))+(IF((Q221&lt;S221),1,0))+(IF((Q222&lt;S222),1,0))+(IF((U220&lt;W220),1,0))+(IF((U221&lt;W221),1,0))+(IF((U222&lt;W222),1,0))+(IF((Y220&lt;AA220),1,0))+(IF((Y221&lt;AA221),1,0))+(IF((Y222&lt;AA222),1,0))</f>
        <v>3</v>
      </c>
      <c r="AL221" s="123">
        <f>AJ221-AK221</f>
        <v>5</v>
      </c>
      <c r="AM221" s="120">
        <f>SUM(E220:E222,I220:I222,M220:M222,Q220:Q222,U220:U222,Y220:Y222)</f>
        <v>147</v>
      </c>
      <c r="AN221" s="118">
        <f>SUM(G220:G222,K220:K222,O220:O222,S220:S222,W220:W222,AA220:AA222)</f>
        <v>114</v>
      </c>
      <c r="AO221" s="119">
        <f>AM221-AN221</f>
        <v>33</v>
      </c>
      <c r="BO221" s="51"/>
      <c r="BP221" s="51"/>
      <c r="BQ221" s="51"/>
      <c r="BR221" s="51"/>
      <c r="BS221" s="51"/>
      <c r="BT221" s="51"/>
      <c r="BU221" s="51"/>
    </row>
    <row r="222" spans="2:73" ht="11.1" customHeight="1" x14ac:dyDescent="0.15">
      <c r="B222" s="153"/>
      <c r="C222" s="71"/>
      <c r="D222" s="74"/>
      <c r="E222" s="128" t="str">
        <f>IF(W210="","",W210)</f>
        <v/>
      </c>
      <c r="F222" s="112" t="str">
        <f t="shared" si="42"/>
        <v/>
      </c>
      <c r="G222" s="159" t="str">
        <f>IF(U210="","",U210)</f>
        <v/>
      </c>
      <c r="H222" s="341"/>
      <c r="I222" s="142" t="str">
        <f>IF(W213="","",W213)</f>
        <v/>
      </c>
      <c r="J222" s="112" t="str">
        <f t="shared" si="43"/>
        <v/>
      </c>
      <c r="K222" s="159" t="str">
        <f>IF(U213="","",U213)</f>
        <v/>
      </c>
      <c r="L222" s="341"/>
      <c r="M222" s="159" t="str">
        <f>IF(W216="","",W216)</f>
        <v/>
      </c>
      <c r="N222" s="112" t="str">
        <f t="shared" si="44"/>
        <v/>
      </c>
      <c r="O222" s="159" t="str">
        <f>IF(U216="","",U216)</f>
        <v/>
      </c>
      <c r="P222" s="341"/>
      <c r="Q222" s="142" t="str">
        <f>IF(W219="","",W219)</f>
        <v/>
      </c>
      <c r="R222" s="159" t="str">
        <f t="shared" si="45"/>
        <v/>
      </c>
      <c r="S222" s="159" t="str">
        <f>IF(U219="","",U219)</f>
        <v/>
      </c>
      <c r="T222" s="341"/>
      <c r="U222" s="326"/>
      <c r="V222" s="316"/>
      <c r="W222" s="316"/>
      <c r="X222" s="317"/>
      <c r="Y222" s="111">
        <v>15</v>
      </c>
      <c r="Z222" s="112" t="str">
        <f t="shared" si="41"/>
        <v>-</v>
      </c>
      <c r="AA222" s="113">
        <v>10</v>
      </c>
      <c r="AB222" s="372"/>
      <c r="AC222" s="6">
        <f>AH221</f>
        <v>4</v>
      </c>
      <c r="AD222" s="127" t="s">
        <v>9</v>
      </c>
      <c r="AE222" s="5">
        <f>AI221</f>
        <v>1</v>
      </c>
      <c r="AF222" s="4" t="s">
        <v>6</v>
      </c>
      <c r="AG222" s="122"/>
      <c r="AH222" s="138"/>
      <c r="AI222" s="139"/>
      <c r="AJ222" s="11"/>
      <c r="AK222" s="10"/>
      <c r="AL222" s="140"/>
      <c r="AM222" s="141"/>
      <c r="AN222" s="139"/>
      <c r="AO222" s="140"/>
      <c r="BO222" s="51"/>
      <c r="BP222" s="51"/>
      <c r="BQ222" s="51"/>
      <c r="BR222" s="51"/>
      <c r="BS222" s="51"/>
      <c r="BT222" s="51"/>
      <c r="BU222" s="51"/>
    </row>
    <row r="223" spans="2:73" ht="11.1" customHeight="1" x14ac:dyDescent="0.15">
      <c r="B223" s="153" t="s">
        <v>27</v>
      </c>
      <c r="C223" s="75" t="s">
        <v>134</v>
      </c>
      <c r="D223" s="69" t="s">
        <v>81</v>
      </c>
      <c r="E223" s="143">
        <f>IF(AA208="","",AA208)</f>
        <v>9</v>
      </c>
      <c r="F223" s="130" t="str">
        <f t="shared" si="42"/>
        <v>-</v>
      </c>
      <c r="G223" s="158">
        <f>IF(Y208="","",Y208)</f>
        <v>15</v>
      </c>
      <c r="H223" s="335" t="str">
        <f>IF(AB208="","",IF(AB208="○","×",IF(AB208="×","○")))</f>
        <v>×</v>
      </c>
      <c r="I223" s="144">
        <f>IF(AA211="","",AA211)</f>
        <v>15</v>
      </c>
      <c r="J223" s="130" t="str">
        <f t="shared" si="43"/>
        <v>-</v>
      </c>
      <c r="K223" s="158">
        <f>IF(Y211="","",Y211)</f>
        <v>13</v>
      </c>
      <c r="L223" s="321" t="str">
        <f>IF(AB211="","",IF(AB211="○","×",IF(AB211="×","○")))</f>
        <v>○</v>
      </c>
      <c r="M223" s="158">
        <f>IF(AA214="","",AA214)</f>
        <v>6</v>
      </c>
      <c r="N223" s="130" t="str">
        <f t="shared" si="44"/>
        <v>-</v>
      </c>
      <c r="O223" s="158">
        <f>IF(Y214="","",Y214)</f>
        <v>15</v>
      </c>
      <c r="P223" s="321" t="str">
        <f>IF(AB214="","",IF(AB214="○","×",IF(AB214="×","○")))</f>
        <v>×</v>
      </c>
      <c r="Q223" s="144">
        <f>IF(AA217="","",AA217)</f>
        <v>15</v>
      </c>
      <c r="R223" s="130" t="str">
        <f t="shared" si="45"/>
        <v>-</v>
      </c>
      <c r="S223" s="158">
        <f>IF(Y217="","",Y217)</f>
        <v>13</v>
      </c>
      <c r="T223" s="321" t="str">
        <f>IF(AB217="","",IF(AB217="○","×",IF(AB217="×","○")))</f>
        <v>○</v>
      </c>
      <c r="U223" s="144">
        <f>IF(AA220="","",AA220)</f>
        <v>11</v>
      </c>
      <c r="V223" s="130" t="str">
        <f>IF(U223="","","-")</f>
        <v>-</v>
      </c>
      <c r="W223" s="158">
        <f>IF(Y220="","",Y220)</f>
        <v>15</v>
      </c>
      <c r="X223" s="321" t="str">
        <f>IF(AB220="","",IF(AB220="○","×",IF(AB220="×","○")))</f>
        <v>×</v>
      </c>
      <c r="Y223" s="323"/>
      <c r="Z223" s="324"/>
      <c r="AA223" s="324"/>
      <c r="AB223" s="324"/>
      <c r="AC223" s="359" t="s">
        <v>152</v>
      </c>
      <c r="AD223" s="360"/>
      <c r="AE223" s="360"/>
      <c r="AF223" s="361"/>
      <c r="AG223" s="145"/>
      <c r="AH223" s="117"/>
      <c r="AI223" s="118"/>
      <c r="AJ223" s="20"/>
      <c r="AK223" s="19"/>
      <c r="AL223" s="119"/>
      <c r="AM223" s="120"/>
      <c r="AN223" s="118"/>
      <c r="AO223" s="119"/>
      <c r="BO223" s="51"/>
      <c r="BP223" s="51"/>
      <c r="BQ223" s="51"/>
      <c r="BR223" s="51"/>
      <c r="BS223" s="51"/>
      <c r="BT223" s="51"/>
      <c r="BU223" s="51"/>
    </row>
    <row r="224" spans="2:73" ht="11.1" customHeight="1" x14ac:dyDescent="0.15">
      <c r="B224" s="153"/>
      <c r="C224" s="75" t="s">
        <v>135</v>
      </c>
      <c r="D224" s="69" t="s">
        <v>81</v>
      </c>
      <c r="E224" s="128">
        <f>IF(AA209="","",AA209)</f>
        <v>15</v>
      </c>
      <c r="F224" s="112" t="str">
        <f t="shared" si="42"/>
        <v>-</v>
      </c>
      <c r="G224" s="159">
        <f>IF(Y209="","",Y209)</f>
        <v>13</v>
      </c>
      <c r="H224" s="336" t="str">
        <f>IF(J212="","",J212)</f>
        <v/>
      </c>
      <c r="I224" s="142">
        <f>IF(AA212="","",AA212)</f>
        <v>15</v>
      </c>
      <c r="J224" s="112" t="str">
        <f t="shared" si="43"/>
        <v>-</v>
      </c>
      <c r="K224" s="159">
        <f>IF(Y212="","",Y212)</f>
        <v>8</v>
      </c>
      <c r="L224" s="322" t="str">
        <f>IF(N218="","",N218)</f>
        <v>-</v>
      </c>
      <c r="M224" s="159">
        <f>IF(AA215="","",AA215)</f>
        <v>10</v>
      </c>
      <c r="N224" s="112" t="str">
        <f t="shared" si="44"/>
        <v>-</v>
      </c>
      <c r="O224" s="159">
        <f>IF(Y215="","",Y215)</f>
        <v>15</v>
      </c>
      <c r="P224" s="322" t="str">
        <f>IF(R218="","",R218)</f>
        <v/>
      </c>
      <c r="Q224" s="142">
        <f>IF(AA218="","",AA218)</f>
        <v>15</v>
      </c>
      <c r="R224" s="112" t="str">
        <f t="shared" si="45"/>
        <v>-</v>
      </c>
      <c r="S224" s="159">
        <f>IF(Y218="","",Y218)</f>
        <v>12</v>
      </c>
      <c r="T224" s="322" t="str">
        <f>IF(V218="","",V218)</f>
        <v>-</v>
      </c>
      <c r="U224" s="142">
        <f>IF(AA221="","",AA221)</f>
        <v>15</v>
      </c>
      <c r="V224" s="112" t="str">
        <f>IF(U224="","","-")</f>
        <v>-</v>
      </c>
      <c r="W224" s="159">
        <f>IF(Y221="","",Y221)</f>
        <v>9</v>
      </c>
      <c r="X224" s="322" t="str">
        <f>IF(Z218="","",Z218)</f>
        <v>-</v>
      </c>
      <c r="Y224" s="326"/>
      <c r="Z224" s="316"/>
      <c r="AA224" s="316"/>
      <c r="AB224" s="316"/>
      <c r="AC224" s="354"/>
      <c r="AD224" s="355"/>
      <c r="AE224" s="355"/>
      <c r="AF224" s="356"/>
      <c r="AG224" s="145"/>
      <c r="AH224" s="117">
        <f>COUNTIF(E223:AB225,"○")</f>
        <v>2</v>
      </c>
      <c r="AI224" s="118">
        <f>COUNTIF(E223:AB225,"×")</f>
        <v>3</v>
      </c>
      <c r="AJ224" s="20">
        <f>(IF((E223&gt;G223),1,0))+(IF((E224&gt;G224),1,0))+(IF((E225&gt;G225),1,0))+(IF((I223&gt;K223),1,0))+(IF((I224&gt;K224),1,0))+(IF((I225&gt;K225),1,0))+(IF((M223&gt;O223),1,0))+(IF((M224&gt;O224),1,0))+(IF((M225&gt;O225),1,0))+(IF((Q223&gt;S223),1,0))+(IF((Q224&gt;S224),1,0))+(IF((Q225&gt;S225),1,0))+(IF((U223&gt;W223),1,0))+(IF((U224&gt;W224),1,0))+(IF((U225&gt;W225),1,0))+(IF((Y223&gt;AA223),1,0))+(IF((Y224&gt;AA224),1,0))+(IF((Y225&gt;AA225),1,0))</f>
        <v>6</v>
      </c>
      <c r="AK224" s="19">
        <f>(IF((E223&lt;G223),1,0))+(IF((E224&lt;G224),1,0))+(IF((E225&lt;G225),1,0))+(IF((I223&lt;K223),1,0))+(IF((I224&lt;K224),1,0))+(IF((I225&lt;K225),1,0))+(IF((M223&lt;O223),1,0))+(IF((M224&lt;O224),1,0))+(IF((M225&lt;O225),1,0))+(IF((Q223&lt;S223),1,0))+(IF((Q224&lt;S224),1,0))+(IF((Q225&lt;S225),1,0))+(IF((U223&lt;W223),1,0))+(IF((U224&lt;W224),1,0))+(IF((U225&lt;W225),1,0))+(IF((Y223&lt;AA223),1,0))+(IF((Y224&lt;AA224),1,0))+(IF((Y225&lt;AA225),1,0))</f>
        <v>6</v>
      </c>
      <c r="AL224" s="123">
        <f>AJ224-AK224</f>
        <v>0</v>
      </c>
      <c r="AM224" s="120">
        <f>SUM(E223:E225,I223:I225,M223:M225,Q223:Q225,U223:U225,Y223:Y225)</f>
        <v>148</v>
      </c>
      <c r="AN224" s="118">
        <f>SUM(G223:G225,K223:K225,O223:O225,S223:S225,W223:W225,AA223:AA225)</f>
        <v>158</v>
      </c>
      <c r="AO224" s="119">
        <f>AM224-AN224</f>
        <v>-10</v>
      </c>
      <c r="BO224" s="51"/>
      <c r="BP224" s="51"/>
      <c r="BQ224" s="51"/>
      <c r="BR224" s="51"/>
      <c r="BS224" s="51"/>
      <c r="BT224" s="51"/>
      <c r="BU224" s="51"/>
    </row>
    <row r="225" spans="2:73" ht="11.1" customHeight="1" thickBot="1" x14ac:dyDescent="0.2">
      <c r="B225" s="110"/>
      <c r="C225" s="77"/>
      <c r="D225" s="78"/>
      <c r="E225" s="146">
        <f>IF(AA210="","",AA210)</f>
        <v>12</v>
      </c>
      <c r="F225" s="147" t="str">
        <f t="shared" si="42"/>
        <v>-</v>
      </c>
      <c r="G225" s="160">
        <f>IF(Y210="","",Y210)</f>
        <v>15</v>
      </c>
      <c r="H225" s="337" t="str">
        <f>IF(J213="","",J213)</f>
        <v/>
      </c>
      <c r="I225" s="148" t="str">
        <f>IF(AA213="","",AA213)</f>
        <v/>
      </c>
      <c r="J225" s="147" t="str">
        <f t="shared" si="43"/>
        <v/>
      </c>
      <c r="K225" s="160" t="str">
        <f>IF(Y213="","",Y213)</f>
        <v/>
      </c>
      <c r="L225" s="338" t="str">
        <f>IF(N219="","",N219)</f>
        <v/>
      </c>
      <c r="M225" s="160" t="str">
        <f>IF(AA216="","",AA216)</f>
        <v/>
      </c>
      <c r="N225" s="147" t="str">
        <f t="shared" si="44"/>
        <v/>
      </c>
      <c r="O225" s="160" t="str">
        <f>IF(Y216="","",Y216)</f>
        <v/>
      </c>
      <c r="P225" s="338" t="str">
        <f>IF(R219="","",R219)</f>
        <v/>
      </c>
      <c r="Q225" s="148" t="str">
        <f>IF(AA219="","",AA219)</f>
        <v/>
      </c>
      <c r="R225" s="147" t="str">
        <f t="shared" si="45"/>
        <v/>
      </c>
      <c r="S225" s="160" t="str">
        <f>IF(Y219="","",Y219)</f>
        <v/>
      </c>
      <c r="T225" s="338" t="str">
        <f>IF(V219="","",V219)</f>
        <v/>
      </c>
      <c r="U225" s="148">
        <f>IF(AA222="","",AA222)</f>
        <v>10</v>
      </c>
      <c r="V225" s="147" t="str">
        <f>IF(U225="","","-")</f>
        <v>-</v>
      </c>
      <c r="W225" s="160">
        <f>IF(Y222="","",Y222)</f>
        <v>15</v>
      </c>
      <c r="X225" s="338" t="str">
        <f>IF(Z219="","",Z219)</f>
        <v/>
      </c>
      <c r="Y225" s="368"/>
      <c r="Z225" s="369"/>
      <c r="AA225" s="369"/>
      <c r="AB225" s="369"/>
      <c r="AC225" s="3">
        <f>AH224</f>
        <v>2</v>
      </c>
      <c r="AD225" s="149" t="s">
        <v>16</v>
      </c>
      <c r="AE225" s="2">
        <f>AI224</f>
        <v>3</v>
      </c>
      <c r="AF225" s="1" t="s">
        <v>15</v>
      </c>
      <c r="AG225" s="145"/>
      <c r="AH225" s="138"/>
      <c r="AI225" s="139"/>
      <c r="AJ225" s="11"/>
      <c r="AK225" s="10"/>
      <c r="AL225" s="140"/>
      <c r="AM225" s="141"/>
      <c r="AN225" s="139"/>
      <c r="AO225" s="140"/>
      <c r="BO225" s="51"/>
      <c r="BP225" s="51"/>
      <c r="BQ225" s="51"/>
      <c r="BR225" s="51"/>
      <c r="BS225" s="51"/>
      <c r="BT225" s="51"/>
      <c r="BU225" s="51"/>
    </row>
    <row r="226" spans="2:73" s="98" customFormat="1" ht="13.5" customHeight="1" x14ac:dyDescent="0.2">
      <c r="C226" s="101" t="s">
        <v>120</v>
      </c>
      <c r="D226" s="99"/>
      <c r="E226" s="99"/>
      <c r="F226" s="99"/>
      <c r="G226" s="99"/>
      <c r="H226" s="99"/>
      <c r="I226" s="99"/>
      <c r="J226" s="99"/>
      <c r="K226" s="109"/>
      <c r="L226" s="109"/>
      <c r="M226" s="109"/>
      <c r="N226" s="109"/>
      <c r="O226" s="109"/>
      <c r="P226" s="109"/>
      <c r="Q226" s="109"/>
      <c r="R226" s="109"/>
      <c r="S226" s="109"/>
      <c r="T226" s="109"/>
      <c r="U226" s="99"/>
      <c r="V226" s="99"/>
      <c r="W226" s="99"/>
      <c r="X226" s="99"/>
      <c r="Y226" s="99"/>
      <c r="Z226" s="99"/>
      <c r="AA226" s="99"/>
      <c r="AB226" s="99"/>
      <c r="AC226" s="99"/>
      <c r="AD226" s="99"/>
      <c r="AE226" s="99"/>
      <c r="AF226" s="99"/>
      <c r="AG226" s="99"/>
      <c r="AR226" s="96"/>
      <c r="AS226" s="54"/>
      <c r="AT226" s="53"/>
      <c r="AU226" s="54"/>
      <c r="AV226" s="54"/>
      <c r="AW226" s="54"/>
      <c r="AX226" s="54"/>
      <c r="AY226" s="54"/>
      <c r="BH226" s="100"/>
      <c r="BI226" s="100"/>
      <c r="BJ226" s="100"/>
      <c r="BK226" s="100"/>
      <c r="BL226" s="100"/>
      <c r="BM226" s="100"/>
      <c r="BN226" s="100"/>
    </row>
    <row r="227" spans="2:73" s="98" customFormat="1" ht="13.5" customHeight="1" x14ac:dyDescent="0.2">
      <c r="C227" s="101" t="s">
        <v>121</v>
      </c>
      <c r="D227" s="99"/>
      <c r="E227" s="99"/>
      <c r="F227" s="99"/>
      <c r="G227" s="99"/>
      <c r="H227" s="99"/>
      <c r="I227" s="99"/>
      <c r="J227" s="99"/>
      <c r="K227" s="109"/>
      <c r="L227" s="109"/>
      <c r="M227" s="109"/>
      <c r="N227" s="109"/>
      <c r="O227" s="109"/>
      <c r="P227" s="109"/>
      <c r="Q227" s="109"/>
      <c r="R227" s="109"/>
      <c r="S227" s="109"/>
      <c r="T227" s="109"/>
      <c r="U227" s="99"/>
      <c r="V227" s="99"/>
      <c r="W227" s="99"/>
      <c r="X227" s="99"/>
      <c r="Y227" s="99"/>
      <c r="Z227" s="99"/>
      <c r="AA227" s="99"/>
      <c r="AB227" s="99"/>
      <c r="AC227" s="99"/>
      <c r="AD227" s="99"/>
      <c r="AE227" s="99"/>
      <c r="AF227" s="99"/>
      <c r="AG227" s="99"/>
      <c r="AR227" s="96"/>
      <c r="AS227" s="54"/>
      <c r="AT227" s="53"/>
      <c r="AU227" s="54"/>
      <c r="AV227" s="54"/>
      <c r="AW227" s="54"/>
      <c r="AX227" s="54"/>
      <c r="AY227" s="54"/>
      <c r="BH227" s="100"/>
      <c r="BI227" s="100"/>
      <c r="BJ227" s="100"/>
      <c r="BK227" s="100"/>
      <c r="BL227" s="100"/>
      <c r="BM227" s="100"/>
      <c r="BN227" s="100"/>
    </row>
    <row r="228" spans="2:73" s="98" customFormat="1" ht="12" customHeight="1" x14ac:dyDescent="0.2">
      <c r="C228" s="99"/>
      <c r="D228" s="99"/>
      <c r="E228" s="99"/>
      <c r="F228" s="99"/>
      <c r="G228" s="99"/>
      <c r="H228" s="99"/>
      <c r="I228" s="99"/>
      <c r="J228" s="99"/>
      <c r="K228" s="109"/>
      <c r="L228" s="109"/>
      <c r="M228" s="109"/>
      <c r="N228" s="109"/>
      <c r="O228" s="109"/>
      <c r="P228" s="109"/>
      <c r="Q228" s="109"/>
      <c r="R228" s="109"/>
      <c r="S228" s="109"/>
      <c r="T228" s="109"/>
      <c r="U228" s="99"/>
      <c r="V228" s="99"/>
      <c r="W228" s="99"/>
      <c r="X228" s="99"/>
      <c r="Y228" s="99"/>
      <c r="Z228" s="99"/>
      <c r="AA228" s="99"/>
      <c r="AB228" s="99"/>
      <c r="AC228" s="99"/>
      <c r="AD228" s="99"/>
      <c r="AE228" s="99"/>
      <c r="AF228" s="99"/>
      <c r="AG228" s="99"/>
      <c r="AR228" s="96"/>
      <c r="AS228" s="54"/>
      <c r="AT228" s="53"/>
      <c r="AU228" s="54"/>
      <c r="AV228" s="54"/>
      <c r="AW228" s="54"/>
      <c r="AX228" s="54"/>
      <c r="AY228" s="54"/>
      <c r="BH228" s="100"/>
      <c r="BI228" s="100"/>
      <c r="BJ228" s="100"/>
      <c r="BK228" s="100"/>
      <c r="BL228" s="100"/>
      <c r="BM228" s="100"/>
      <c r="BN228" s="100"/>
    </row>
    <row r="229" spans="2:73" s="98" customFormat="1" ht="20.100000000000001" customHeight="1" x14ac:dyDescent="0.2">
      <c r="B229" s="475"/>
      <c r="C229" s="99"/>
      <c r="D229" s="99"/>
      <c r="E229" s="99"/>
      <c r="F229" s="99"/>
      <c r="G229" s="99"/>
      <c r="H229" s="99"/>
      <c r="I229" s="99"/>
      <c r="J229" s="99"/>
      <c r="K229" s="109"/>
      <c r="L229" s="109"/>
      <c r="M229" s="109"/>
      <c r="N229" s="109"/>
      <c r="O229" s="109"/>
      <c r="P229" s="109"/>
      <c r="Q229" s="109"/>
      <c r="R229" s="109"/>
      <c r="S229" s="109"/>
      <c r="T229" s="109"/>
      <c r="U229" s="99"/>
      <c r="V229" s="99"/>
      <c r="W229" s="99"/>
      <c r="X229" s="99"/>
      <c r="Y229" s="99"/>
      <c r="Z229" s="99"/>
      <c r="AA229" s="99"/>
      <c r="AB229" s="99"/>
      <c r="AC229" s="99"/>
      <c r="AD229" s="99"/>
      <c r="AE229" s="99"/>
      <c r="AF229" s="99"/>
      <c r="AG229" s="99"/>
      <c r="AR229" s="96"/>
      <c r="AS229" s="54"/>
      <c r="AT229" s="53"/>
      <c r="AU229" s="54"/>
      <c r="AV229" s="54"/>
      <c r="AW229" s="54"/>
      <c r="AX229" s="54"/>
      <c r="AY229" s="54"/>
      <c r="BH229" s="100"/>
      <c r="BI229" s="100"/>
      <c r="BJ229" s="100"/>
      <c r="BK229" s="100"/>
      <c r="BL229" s="100"/>
      <c r="BM229" s="100"/>
      <c r="BN229" s="100"/>
    </row>
    <row r="230" spans="2:73" ht="20.100000000000001" customHeight="1" x14ac:dyDescent="0.15">
      <c r="B230" s="475"/>
    </row>
    <row r="231" spans="2:73" ht="20.100000000000001" customHeight="1" x14ac:dyDescent="0.15">
      <c r="B231" s="476"/>
      <c r="C231" s="475" t="s">
        <v>186</v>
      </c>
    </row>
    <row r="232" spans="2:73" ht="20.100000000000001" customHeight="1" x14ac:dyDescent="0.15">
      <c r="B232" s="476"/>
      <c r="C232" s="475" t="s">
        <v>187</v>
      </c>
    </row>
    <row r="233" spans="2:73" ht="20.100000000000001" customHeight="1" x14ac:dyDescent="0.15">
      <c r="B233" s="476"/>
      <c r="C233" s="475"/>
    </row>
    <row r="234" spans="2:73" ht="20.100000000000001" customHeight="1" x14ac:dyDescent="0.15">
      <c r="B234" s="477"/>
      <c r="C234" s="475"/>
    </row>
    <row r="235" spans="2:73" ht="20.100000000000001" customHeight="1" x14ac:dyDescent="0.15">
      <c r="B235" s="477"/>
      <c r="C235" s="476" t="s">
        <v>188</v>
      </c>
    </row>
    <row r="236" spans="2:73" ht="20.100000000000001" customHeight="1" x14ac:dyDescent="0.15">
      <c r="B236" s="477"/>
      <c r="C236" s="477" t="s">
        <v>190</v>
      </c>
    </row>
    <row r="237" spans="2:73" ht="20.100000000000001" customHeight="1" x14ac:dyDescent="0.15">
      <c r="B237" s="477"/>
      <c r="C237" s="477" t="s">
        <v>191</v>
      </c>
    </row>
    <row r="238" spans="2:73" ht="20.100000000000001" customHeight="1" x14ac:dyDescent="0.15">
      <c r="B238" s="477"/>
      <c r="C238" s="477" t="s">
        <v>189</v>
      </c>
    </row>
    <row r="239" spans="2:73" ht="20.100000000000001" customHeight="1" x14ac:dyDescent="0.15">
      <c r="B239" s="477"/>
      <c r="C239" s="477" t="s">
        <v>177</v>
      </c>
    </row>
    <row r="240" spans="2:73" ht="20.100000000000001" customHeight="1" x14ac:dyDescent="0.15">
      <c r="C240" s="477" t="s">
        <v>178</v>
      </c>
    </row>
    <row r="241" spans="3:3" ht="20.100000000000001" customHeight="1" x14ac:dyDescent="0.15">
      <c r="C241" s="477" t="s">
        <v>179</v>
      </c>
    </row>
    <row r="242" spans="3:3" ht="20.100000000000001" customHeight="1" x14ac:dyDescent="0.15"/>
    <row r="243" spans="3:3" ht="20.100000000000001" customHeight="1" x14ac:dyDescent="0.15"/>
    <row r="244" spans="3:3" ht="20.100000000000001" customHeight="1" x14ac:dyDescent="0.15"/>
    <row r="245" spans="3:3" ht="20.100000000000001" customHeight="1" x14ac:dyDescent="0.15"/>
    <row r="246" spans="3:3" ht="20.100000000000001" customHeight="1" x14ac:dyDescent="0.15"/>
    <row r="247" spans="3:3" ht="20.100000000000001" customHeight="1" x14ac:dyDescent="0.15"/>
    <row r="248" spans="3:3" ht="20.100000000000001" customHeight="1" x14ac:dyDescent="0.15"/>
    <row r="249" spans="3:3" ht="20.100000000000001" customHeight="1" x14ac:dyDescent="0.15"/>
    <row r="250" spans="3:3" ht="20.100000000000001" customHeight="1" x14ac:dyDescent="0.15"/>
    <row r="251" spans="3:3" ht="20.100000000000001" customHeight="1" x14ac:dyDescent="0.15"/>
    <row r="252" spans="3:3" ht="20.100000000000001" customHeight="1" x14ac:dyDescent="0.15"/>
    <row r="253" spans="3:3" ht="20.100000000000001" customHeight="1" x14ac:dyDescent="0.15"/>
    <row r="254" spans="3:3" ht="20.100000000000001" customHeight="1" x14ac:dyDescent="0.15"/>
    <row r="255" spans="3:3" ht="20.100000000000001" customHeight="1" x14ac:dyDescent="0.15"/>
    <row r="256" spans="3:3" ht="20.100000000000001" customHeight="1" x14ac:dyDescent="0.15"/>
    <row r="257" ht="20.100000000000001" customHeight="1" x14ac:dyDescent="0.15"/>
    <row r="258" ht="20.100000000000001" customHeight="1" x14ac:dyDescent="0.15"/>
    <row r="259" ht="20.100000000000001" customHeight="1" x14ac:dyDescent="0.15"/>
    <row r="260" ht="20.100000000000001" customHeight="1" x14ac:dyDescent="0.15"/>
  </sheetData>
  <mergeCells count="570">
    <mergeCell ref="P40:Y45"/>
    <mergeCell ref="Z40:AI45"/>
    <mergeCell ref="F40:O45"/>
    <mergeCell ref="F29:O35"/>
    <mergeCell ref="Z18:AI24"/>
    <mergeCell ref="D39:E39"/>
    <mergeCell ref="F39:J39"/>
    <mergeCell ref="K39:O39"/>
    <mergeCell ref="P39:T39"/>
    <mergeCell ref="U39:Y39"/>
    <mergeCell ref="Z39:AD39"/>
    <mergeCell ref="AE39:AI39"/>
    <mergeCell ref="AJ39:AN39"/>
    <mergeCell ref="AO39:AS39"/>
    <mergeCell ref="C37:E37"/>
    <mergeCell ref="F37:O37"/>
    <mergeCell ref="P37:Y37"/>
    <mergeCell ref="Z37:AI37"/>
    <mergeCell ref="AJ37:AS37"/>
    <mergeCell ref="D38:E38"/>
    <mergeCell ref="F38:J38"/>
    <mergeCell ref="K38:O38"/>
    <mergeCell ref="P38:T38"/>
    <mergeCell ref="U38:Y38"/>
    <mergeCell ref="Z38:AD38"/>
    <mergeCell ref="AE38:AI38"/>
    <mergeCell ref="AJ38:AN38"/>
    <mergeCell ref="AO38:AS38"/>
    <mergeCell ref="D28:E28"/>
    <mergeCell ref="F28:J28"/>
    <mergeCell ref="K28:O28"/>
    <mergeCell ref="P28:T28"/>
    <mergeCell ref="U28:Y28"/>
    <mergeCell ref="Z28:AD28"/>
    <mergeCell ref="AE28:AI28"/>
    <mergeCell ref="AJ28:AN28"/>
    <mergeCell ref="AO28:AS28"/>
    <mergeCell ref="C26:E26"/>
    <mergeCell ref="F26:O26"/>
    <mergeCell ref="P26:Y26"/>
    <mergeCell ref="Z26:AI26"/>
    <mergeCell ref="AJ26:AS26"/>
    <mergeCell ref="D27:E27"/>
    <mergeCell ref="F27:J27"/>
    <mergeCell ref="K27:O27"/>
    <mergeCell ref="P27:T27"/>
    <mergeCell ref="U27:Y27"/>
    <mergeCell ref="Z27:AD27"/>
    <mergeCell ref="AE27:AI27"/>
    <mergeCell ref="AJ27:AN27"/>
    <mergeCell ref="AO27:AS27"/>
    <mergeCell ref="D17:E17"/>
    <mergeCell ref="F17:J17"/>
    <mergeCell ref="K17:O17"/>
    <mergeCell ref="P17:T17"/>
    <mergeCell ref="U17:Y17"/>
    <mergeCell ref="Z17:AD17"/>
    <mergeCell ref="AE17:AI17"/>
    <mergeCell ref="AJ17:AN17"/>
    <mergeCell ref="AO17:AS17"/>
    <mergeCell ref="C15:E15"/>
    <mergeCell ref="F15:O15"/>
    <mergeCell ref="P15:Y15"/>
    <mergeCell ref="Z15:AI15"/>
    <mergeCell ref="AJ15:AS15"/>
    <mergeCell ref="D16:E16"/>
    <mergeCell ref="F16:J16"/>
    <mergeCell ref="K16:O16"/>
    <mergeCell ref="P16:T16"/>
    <mergeCell ref="U16:Y16"/>
    <mergeCell ref="Z16:AD16"/>
    <mergeCell ref="AE16:AI16"/>
    <mergeCell ref="AJ16:AN16"/>
    <mergeCell ref="AO16:AS16"/>
    <mergeCell ref="D6:E6"/>
    <mergeCell ref="F6:J6"/>
    <mergeCell ref="K6:O6"/>
    <mergeCell ref="P6:T6"/>
    <mergeCell ref="U6:Y6"/>
    <mergeCell ref="Z6:AD6"/>
    <mergeCell ref="AE6:AI6"/>
    <mergeCell ref="AJ6:AN6"/>
    <mergeCell ref="AO6:AS6"/>
    <mergeCell ref="C4:E4"/>
    <mergeCell ref="F4:O4"/>
    <mergeCell ref="P4:Y4"/>
    <mergeCell ref="Z4:AI4"/>
    <mergeCell ref="AJ4:AS4"/>
    <mergeCell ref="D5:E5"/>
    <mergeCell ref="F5:J5"/>
    <mergeCell ref="K5:O5"/>
    <mergeCell ref="P5:T5"/>
    <mergeCell ref="U5:Y5"/>
    <mergeCell ref="Z5:AD5"/>
    <mergeCell ref="AE5:AI5"/>
    <mergeCell ref="AJ5:AN5"/>
    <mergeCell ref="AO5:AS5"/>
    <mergeCell ref="O201:X202"/>
    <mergeCell ref="Z201:AK202"/>
    <mergeCell ref="Y191:AB193"/>
    <mergeCell ref="AC191:AF192"/>
    <mergeCell ref="AC185:AF186"/>
    <mergeCell ref="AC75:AF75"/>
    <mergeCell ref="AH75:AI75"/>
    <mergeCell ref="AJ75:AL75"/>
    <mergeCell ref="AM75:AO75"/>
    <mergeCell ref="AC76:AF76"/>
    <mergeCell ref="AB77:AB79"/>
    <mergeCell ref="AC77:AF78"/>
    <mergeCell ref="AB80:AB82"/>
    <mergeCell ref="AC80:AF81"/>
    <mergeCell ref="AB83:AB85"/>
    <mergeCell ref="AC83:AF84"/>
    <mergeCell ref="AB86:AB88"/>
    <mergeCell ref="AC86:AF87"/>
    <mergeCell ref="P89:P91"/>
    <mergeCell ref="T89:T91"/>
    <mergeCell ref="U89:X91"/>
    <mergeCell ref="AB89:AB91"/>
    <mergeCell ref="AC89:AF90"/>
    <mergeCell ref="X92:X94"/>
    <mergeCell ref="AH206:AI206"/>
    <mergeCell ref="AJ206:AL206"/>
    <mergeCell ref="AM206:AO206"/>
    <mergeCell ref="L208:L210"/>
    <mergeCell ref="P208:P210"/>
    <mergeCell ref="T208:T210"/>
    <mergeCell ref="X208:X210"/>
    <mergeCell ref="AB208:AB210"/>
    <mergeCell ref="P179:P181"/>
    <mergeCell ref="T179:T181"/>
    <mergeCell ref="X179:X181"/>
    <mergeCell ref="AB179:AB181"/>
    <mergeCell ref="T182:T184"/>
    <mergeCell ref="X182:X184"/>
    <mergeCell ref="AB182:AB184"/>
    <mergeCell ref="AC208:AF209"/>
    <mergeCell ref="Z203:AD203"/>
    <mergeCell ref="AE203:AI203"/>
    <mergeCell ref="Z204:AD204"/>
    <mergeCell ref="AE204:AI204"/>
    <mergeCell ref="O200:S200"/>
    <mergeCell ref="T200:X200"/>
    <mergeCell ref="Z200:AD200"/>
    <mergeCell ref="AE200:AI200"/>
    <mergeCell ref="AH174:AI174"/>
    <mergeCell ref="AJ174:AL174"/>
    <mergeCell ref="AM174:AO174"/>
    <mergeCell ref="P146:P148"/>
    <mergeCell ref="T146:T148"/>
    <mergeCell ref="X146:X148"/>
    <mergeCell ref="AB146:AB148"/>
    <mergeCell ref="T149:T151"/>
    <mergeCell ref="X149:X151"/>
    <mergeCell ref="AB149:AB151"/>
    <mergeCell ref="Z172:AD172"/>
    <mergeCell ref="AE172:AI172"/>
    <mergeCell ref="O165:X166"/>
    <mergeCell ref="Z165:AK166"/>
    <mergeCell ref="T168:X168"/>
    <mergeCell ref="Z168:AD168"/>
    <mergeCell ref="AC155:AF156"/>
    <mergeCell ref="AC149:AF150"/>
    <mergeCell ref="AH141:AI141"/>
    <mergeCell ref="AJ141:AL141"/>
    <mergeCell ref="AM141:AO141"/>
    <mergeCell ref="L143:L145"/>
    <mergeCell ref="P143:P145"/>
    <mergeCell ref="T143:T145"/>
    <mergeCell ref="X143:X145"/>
    <mergeCell ref="AB143:AB145"/>
    <mergeCell ref="T115:T117"/>
    <mergeCell ref="X115:X117"/>
    <mergeCell ref="AB115:AB117"/>
    <mergeCell ref="X118:X120"/>
    <mergeCell ref="AB118:AB120"/>
    <mergeCell ref="AB121:AB123"/>
    <mergeCell ref="AC143:AF144"/>
    <mergeCell ref="V135:Z135"/>
    <mergeCell ref="AA135:AE135"/>
    <mergeCell ref="K136:T137"/>
    <mergeCell ref="AC118:AF119"/>
    <mergeCell ref="AD57:AE57"/>
    <mergeCell ref="AF57:AH57"/>
    <mergeCell ref="AI57:AK57"/>
    <mergeCell ref="L59:L61"/>
    <mergeCell ref="P59:P61"/>
    <mergeCell ref="T59:T61"/>
    <mergeCell ref="X59:X61"/>
    <mergeCell ref="AJ107:AL107"/>
    <mergeCell ref="AM107:AO107"/>
    <mergeCell ref="L77:L79"/>
    <mergeCell ref="P77:P79"/>
    <mergeCell ref="T77:T79"/>
    <mergeCell ref="X77:X79"/>
    <mergeCell ref="O98:X99"/>
    <mergeCell ref="Z98:AK99"/>
    <mergeCell ref="T101:X101"/>
    <mergeCell ref="Z101:AD101"/>
    <mergeCell ref="L89:L91"/>
    <mergeCell ref="Y92:AB94"/>
    <mergeCell ref="AC92:AF93"/>
    <mergeCell ref="AC220:AF221"/>
    <mergeCell ref="H223:H225"/>
    <mergeCell ref="L223:L225"/>
    <mergeCell ref="P223:P225"/>
    <mergeCell ref="T223:T225"/>
    <mergeCell ref="X223:X225"/>
    <mergeCell ref="Y223:AB225"/>
    <mergeCell ref="AC223:AF224"/>
    <mergeCell ref="AB220:AB222"/>
    <mergeCell ref="H220:H222"/>
    <mergeCell ref="L220:L222"/>
    <mergeCell ref="P220:P222"/>
    <mergeCell ref="T220:T222"/>
    <mergeCell ref="U220:X222"/>
    <mergeCell ref="AC214:AF215"/>
    <mergeCell ref="H217:H219"/>
    <mergeCell ref="L217:L219"/>
    <mergeCell ref="P217:P219"/>
    <mergeCell ref="Q217:T219"/>
    <mergeCell ref="AC217:AF218"/>
    <mergeCell ref="H214:H216"/>
    <mergeCell ref="L214:L216"/>
    <mergeCell ref="M214:P216"/>
    <mergeCell ref="T214:T216"/>
    <mergeCell ref="X214:X216"/>
    <mergeCell ref="AB214:AB216"/>
    <mergeCell ref="X217:X219"/>
    <mergeCell ref="AB217:AB219"/>
    <mergeCell ref="H211:H213"/>
    <mergeCell ref="I211:L213"/>
    <mergeCell ref="AC211:AF212"/>
    <mergeCell ref="P211:P213"/>
    <mergeCell ref="T211:T213"/>
    <mergeCell ref="E208:H210"/>
    <mergeCell ref="Y206:AB206"/>
    <mergeCell ref="AC206:AF206"/>
    <mergeCell ref="E207:H207"/>
    <mergeCell ref="I207:L207"/>
    <mergeCell ref="M207:P207"/>
    <mergeCell ref="Q207:T207"/>
    <mergeCell ref="U207:X207"/>
    <mergeCell ref="Y207:AB207"/>
    <mergeCell ref="AC207:AF207"/>
    <mergeCell ref="X211:X213"/>
    <mergeCell ref="AB211:AB213"/>
    <mergeCell ref="C206:D207"/>
    <mergeCell ref="E206:H206"/>
    <mergeCell ref="I206:L206"/>
    <mergeCell ref="M206:P206"/>
    <mergeCell ref="Q206:T206"/>
    <mergeCell ref="U206:X206"/>
    <mergeCell ref="C203:D204"/>
    <mergeCell ref="O203:S203"/>
    <mergeCell ref="T203:X203"/>
    <mergeCell ref="O204:S204"/>
    <mergeCell ref="T204:X204"/>
    <mergeCell ref="B192:B193"/>
    <mergeCell ref="O197:X198"/>
    <mergeCell ref="Z197:AK198"/>
    <mergeCell ref="C199:N200"/>
    <mergeCell ref="O199:S199"/>
    <mergeCell ref="T199:X199"/>
    <mergeCell ref="Z199:AD199"/>
    <mergeCell ref="AE199:AI199"/>
    <mergeCell ref="B189:B190"/>
    <mergeCell ref="H191:H193"/>
    <mergeCell ref="L191:L193"/>
    <mergeCell ref="P191:P193"/>
    <mergeCell ref="T191:T193"/>
    <mergeCell ref="X191:X193"/>
    <mergeCell ref="AB188:AB190"/>
    <mergeCell ref="B186:B187"/>
    <mergeCell ref="H188:H190"/>
    <mergeCell ref="L188:L190"/>
    <mergeCell ref="P188:P190"/>
    <mergeCell ref="T188:T190"/>
    <mergeCell ref="U188:X190"/>
    <mergeCell ref="AC188:AF189"/>
    <mergeCell ref="B183:B184"/>
    <mergeCell ref="H185:H187"/>
    <mergeCell ref="L185:L187"/>
    <mergeCell ref="P185:P187"/>
    <mergeCell ref="Q185:T187"/>
    <mergeCell ref="X185:X187"/>
    <mergeCell ref="AB185:AB187"/>
    <mergeCell ref="AC179:AF180"/>
    <mergeCell ref="B180:B181"/>
    <mergeCell ref="H182:H184"/>
    <mergeCell ref="L182:L184"/>
    <mergeCell ref="M182:P184"/>
    <mergeCell ref="AC182:AF183"/>
    <mergeCell ref="B177:B178"/>
    <mergeCell ref="H179:H181"/>
    <mergeCell ref="I179:L181"/>
    <mergeCell ref="L176:L178"/>
    <mergeCell ref="P176:P178"/>
    <mergeCell ref="T176:T178"/>
    <mergeCell ref="X176:X178"/>
    <mergeCell ref="AC175:AF175"/>
    <mergeCell ref="E176:H178"/>
    <mergeCell ref="AC176:AF177"/>
    <mergeCell ref="AB176:AB178"/>
    <mergeCell ref="E175:H175"/>
    <mergeCell ref="I175:L175"/>
    <mergeCell ref="M175:P175"/>
    <mergeCell ref="Q175:T175"/>
    <mergeCell ref="U175:X175"/>
    <mergeCell ref="Y175:AB175"/>
    <mergeCell ref="C174:D175"/>
    <mergeCell ref="E174:H174"/>
    <mergeCell ref="I174:L174"/>
    <mergeCell ref="M174:P174"/>
    <mergeCell ref="Q174:T174"/>
    <mergeCell ref="U174:X174"/>
    <mergeCell ref="Y174:AB174"/>
    <mergeCell ref="AC174:AF174"/>
    <mergeCell ref="AE168:AI168"/>
    <mergeCell ref="O169:X170"/>
    <mergeCell ref="Z169:AK170"/>
    <mergeCell ref="C171:D172"/>
    <mergeCell ref="O171:S171"/>
    <mergeCell ref="T171:X171"/>
    <mergeCell ref="Z171:AD171"/>
    <mergeCell ref="AE171:AI171"/>
    <mergeCell ref="O172:S172"/>
    <mergeCell ref="T172:X172"/>
    <mergeCell ref="C167:N168"/>
    <mergeCell ref="O167:S167"/>
    <mergeCell ref="T167:X167"/>
    <mergeCell ref="Z167:AD167"/>
    <mergeCell ref="AE167:AI167"/>
    <mergeCell ref="O168:S168"/>
    <mergeCell ref="B156:B157"/>
    <mergeCell ref="H158:H160"/>
    <mergeCell ref="L158:L160"/>
    <mergeCell ref="P158:P160"/>
    <mergeCell ref="T158:T160"/>
    <mergeCell ref="X158:X160"/>
    <mergeCell ref="Y158:AB160"/>
    <mergeCell ref="AC158:AF159"/>
    <mergeCell ref="B159:B160"/>
    <mergeCell ref="H155:H157"/>
    <mergeCell ref="L155:L157"/>
    <mergeCell ref="P155:P157"/>
    <mergeCell ref="T155:T157"/>
    <mergeCell ref="U155:X157"/>
    <mergeCell ref="AB155:AB157"/>
    <mergeCell ref="B150:B151"/>
    <mergeCell ref="H152:H154"/>
    <mergeCell ref="L152:L154"/>
    <mergeCell ref="P152:P154"/>
    <mergeCell ref="Q152:T154"/>
    <mergeCell ref="AC152:AF153"/>
    <mergeCell ref="B153:B154"/>
    <mergeCell ref="H149:H151"/>
    <mergeCell ref="L149:L151"/>
    <mergeCell ref="M149:P151"/>
    <mergeCell ref="X152:X154"/>
    <mergeCell ref="AB152:AB154"/>
    <mergeCell ref="B144:B145"/>
    <mergeCell ref="H146:H148"/>
    <mergeCell ref="I146:L148"/>
    <mergeCell ref="AC146:AF147"/>
    <mergeCell ref="B147:B148"/>
    <mergeCell ref="E143:H145"/>
    <mergeCell ref="Y141:AB141"/>
    <mergeCell ref="AC141:AF141"/>
    <mergeCell ref="E142:H142"/>
    <mergeCell ref="I142:L142"/>
    <mergeCell ref="M142:P142"/>
    <mergeCell ref="Q142:T142"/>
    <mergeCell ref="U142:X142"/>
    <mergeCell ref="Y142:AB142"/>
    <mergeCell ref="AC142:AF142"/>
    <mergeCell ref="C141:D142"/>
    <mergeCell ref="E141:H141"/>
    <mergeCell ref="I141:L141"/>
    <mergeCell ref="M141:P141"/>
    <mergeCell ref="Q141:T141"/>
    <mergeCell ref="U141:X141"/>
    <mergeCell ref="C138:D139"/>
    <mergeCell ref="K138:O138"/>
    <mergeCell ref="P138:T138"/>
    <mergeCell ref="U138:AE139"/>
    <mergeCell ref="K139:O139"/>
    <mergeCell ref="P139:T139"/>
    <mergeCell ref="AC124:AF125"/>
    <mergeCell ref="K132:T133"/>
    <mergeCell ref="V132:AG133"/>
    <mergeCell ref="C134:J136"/>
    <mergeCell ref="K134:O134"/>
    <mergeCell ref="P134:T134"/>
    <mergeCell ref="V134:Z134"/>
    <mergeCell ref="AA134:AE134"/>
    <mergeCell ref="K135:O135"/>
    <mergeCell ref="P135:T135"/>
    <mergeCell ref="H124:H126"/>
    <mergeCell ref="L124:L126"/>
    <mergeCell ref="P124:P126"/>
    <mergeCell ref="T124:T126"/>
    <mergeCell ref="X124:X126"/>
    <mergeCell ref="Y124:AB126"/>
    <mergeCell ref="H121:H123"/>
    <mergeCell ref="L121:L123"/>
    <mergeCell ref="P121:P123"/>
    <mergeCell ref="T121:T123"/>
    <mergeCell ref="U121:X123"/>
    <mergeCell ref="AC121:AF122"/>
    <mergeCell ref="H118:H120"/>
    <mergeCell ref="L118:L120"/>
    <mergeCell ref="P118:P120"/>
    <mergeCell ref="Q118:T120"/>
    <mergeCell ref="AC112:AF113"/>
    <mergeCell ref="H115:H117"/>
    <mergeCell ref="L115:L117"/>
    <mergeCell ref="M115:P117"/>
    <mergeCell ref="AC115:AF116"/>
    <mergeCell ref="P112:P114"/>
    <mergeCell ref="T112:T114"/>
    <mergeCell ref="H112:H114"/>
    <mergeCell ref="I112:L114"/>
    <mergeCell ref="X112:X114"/>
    <mergeCell ref="AB112:AB114"/>
    <mergeCell ref="E109:H111"/>
    <mergeCell ref="AC109:AF110"/>
    <mergeCell ref="E108:H108"/>
    <mergeCell ref="I108:L108"/>
    <mergeCell ref="M108:P108"/>
    <mergeCell ref="Q108:T108"/>
    <mergeCell ref="U108:X108"/>
    <mergeCell ref="Y108:AB108"/>
    <mergeCell ref="Z105:AD105"/>
    <mergeCell ref="AE105:AI105"/>
    <mergeCell ref="AH107:AI107"/>
    <mergeCell ref="L109:L111"/>
    <mergeCell ref="P109:P111"/>
    <mergeCell ref="T109:T111"/>
    <mergeCell ref="X109:X111"/>
    <mergeCell ref="AB109:AB111"/>
    <mergeCell ref="AC108:AF108"/>
    <mergeCell ref="C107:D108"/>
    <mergeCell ref="E107:H107"/>
    <mergeCell ref="I107:L107"/>
    <mergeCell ref="M107:P107"/>
    <mergeCell ref="Q107:T107"/>
    <mergeCell ref="U107:X107"/>
    <mergeCell ref="Y107:AB107"/>
    <mergeCell ref="AC107:AF107"/>
    <mergeCell ref="AE101:AI101"/>
    <mergeCell ref="O102:X103"/>
    <mergeCell ref="Z102:AK103"/>
    <mergeCell ref="C104:D105"/>
    <mergeCell ref="O104:S104"/>
    <mergeCell ref="T104:X104"/>
    <mergeCell ref="Z104:AD104"/>
    <mergeCell ref="AE104:AI104"/>
    <mergeCell ref="O105:S105"/>
    <mergeCell ref="T105:X105"/>
    <mergeCell ref="C100:N101"/>
    <mergeCell ref="O100:S100"/>
    <mergeCell ref="T100:X100"/>
    <mergeCell ref="Z100:AD100"/>
    <mergeCell ref="AE100:AI100"/>
    <mergeCell ref="O101:S101"/>
    <mergeCell ref="H92:H94"/>
    <mergeCell ref="L92:L94"/>
    <mergeCell ref="P92:P94"/>
    <mergeCell ref="T92:T94"/>
    <mergeCell ref="H86:H88"/>
    <mergeCell ref="L86:L88"/>
    <mergeCell ref="P86:P88"/>
    <mergeCell ref="Q86:T88"/>
    <mergeCell ref="X86:X88"/>
    <mergeCell ref="H89:H91"/>
    <mergeCell ref="H83:H85"/>
    <mergeCell ref="L83:L85"/>
    <mergeCell ref="M83:P85"/>
    <mergeCell ref="T83:T85"/>
    <mergeCell ref="X83:X85"/>
    <mergeCell ref="H80:H82"/>
    <mergeCell ref="I80:L82"/>
    <mergeCell ref="P80:P82"/>
    <mergeCell ref="T80:T82"/>
    <mergeCell ref="X80:X82"/>
    <mergeCell ref="E77:H79"/>
    <mergeCell ref="Y75:AB75"/>
    <mergeCell ref="E76:H76"/>
    <mergeCell ref="I76:L76"/>
    <mergeCell ref="M76:P76"/>
    <mergeCell ref="Q76:T76"/>
    <mergeCell ref="U76:X76"/>
    <mergeCell ref="Y76:AB76"/>
    <mergeCell ref="C75:D76"/>
    <mergeCell ref="E75:H75"/>
    <mergeCell ref="I75:L75"/>
    <mergeCell ref="M75:P75"/>
    <mergeCell ref="Q75:T75"/>
    <mergeCell ref="U75:X75"/>
    <mergeCell ref="H71:H73"/>
    <mergeCell ref="L71:L73"/>
    <mergeCell ref="P71:P73"/>
    <mergeCell ref="T71:T73"/>
    <mergeCell ref="U71:X73"/>
    <mergeCell ref="Y71:AB72"/>
    <mergeCell ref="H68:H70"/>
    <mergeCell ref="L68:L70"/>
    <mergeCell ref="P68:P70"/>
    <mergeCell ref="Q68:T70"/>
    <mergeCell ref="Y68:AB69"/>
    <mergeCell ref="X68:X70"/>
    <mergeCell ref="H65:H67"/>
    <mergeCell ref="L65:L67"/>
    <mergeCell ref="M65:P67"/>
    <mergeCell ref="Y65:AB66"/>
    <mergeCell ref="T65:T67"/>
    <mergeCell ref="X65:X67"/>
    <mergeCell ref="H62:H64"/>
    <mergeCell ref="I62:L64"/>
    <mergeCell ref="Y62:AB63"/>
    <mergeCell ref="P62:P64"/>
    <mergeCell ref="T62:T64"/>
    <mergeCell ref="X62:X64"/>
    <mergeCell ref="E59:H61"/>
    <mergeCell ref="Y59:AB60"/>
    <mergeCell ref="Y57:AB57"/>
    <mergeCell ref="E58:H58"/>
    <mergeCell ref="I58:L58"/>
    <mergeCell ref="M58:P58"/>
    <mergeCell ref="Q58:T58"/>
    <mergeCell ref="U58:X58"/>
    <mergeCell ref="Y58:AB58"/>
    <mergeCell ref="C57:D58"/>
    <mergeCell ref="E57:H57"/>
    <mergeCell ref="I57:L57"/>
    <mergeCell ref="M57:P57"/>
    <mergeCell ref="Q57:T57"/>
    <mergeCell ref="U57:X57"/>
    <mergeCell ref="C54:D55"/>
    <mergeCell ref="E54:J54"/>
    <mergeCell ref="K54:P54"/>
    <mergeCell ref="Q54:T55"/>
    <mergeCell ref="AB54:AF54"/>
    <mergeCell ref="AG54:AK54"/>
    <mergeCell ref="E55:J55"/>
    <mergeCell ref="K55:P55"/>
    <mergeCell ref="AB55:AF55"/>
    <mergeCell ref="AG55:AK55"/>
    <mergeCell ref="AG51:AK51"/>
    <mergeCell ref="E52:J52"/>
    <mergeCell ref="K52:P52"/>
    <mergeCell ref="Q52:T53"/>
    <mergeCell ref="AB52:AF52"/>
    <mergeCell ref="AG52:AK52"/>
    <mergeCell ref="E53:J53"/>
    <mergeCell ref="K53:P53"/>
    <mergeCell ref="AB53:AK53"/>
    <mergeCell ref="E50:J50"/>
    <mergeCell ref="K50:P50"/>
    <mergeCell ref="Q50:T51"/>
    <mergeCell ref="E51:J51"/>
    <mergeCell ref="K51:P51"/>
    <mergeCell ref="AB51:AF51"/>
    <mergeCell ref="C48:D49"/>
    <mergeCell ref="E48:J48"/>
    <mergeCell ref="K48:P48"/>
    <mergeCell ref="Q48:T49"/>
    <mergeCell ref="E49:J49"/>
    <mergeCell ref="K49:P49"/>
  </mergeCells>
  <phoneticPr fontId="2"/>
  <printOptions horizontalCentered="1" verticalCentered="1"/>
  <pageMargins left="0" right="0" top="0" bottom="0" header="0.51181102362204722" footer="0.51181102362204722"/>
  <pageSetup paperSize="9" scale="72" fitToHeight="2" orientation="portrait" verticalDpi="300" r:id="rId1"/>
  <headerFooter alignWithMargins="0"/>
  <rowBreaks count="2" manualBreakCount="2">
    <brk id="94" max="44" man="1"/>
    <brk id="196" max="44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入力</vt:lpstr>
      <vt:lpstr>入力!Print_Area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Owner</dc:creator>
  <cp:lastModifiedBy>y-imai</cp:lastModifiedBy>
  <cp:lastPrinted>2018-06-10T11:26:28Z</cp:lastPrinted>
  <dcterms:created xsi:type="dcterms:W3CDTF">2006-07-14T10:10:38Z</dcterms:created>
  <dcterms:modified xsi:type="dcterms:W3CDTF">2018-06-10T11:30:51Z</dcterms:modified>
</cp:coreProperties>
</file>